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Sezioni" sheetId="1" r:id="rId1"/>
    <sheet name="Liste e Presidenti" sheetId="2" r:id="rId2"/>
    <sheet name="Preferenze Consiglieri" sheetId="3" r:id="rId3"/>
    <sheet name="Riepilogo Consiglieri" sheetId="4" r:id="rId4"/>
    <sheet name="Dashboard" sheetId="5" r:id="rId5"/>
    <sheet name="Report Prefettura" sheetId="6" r:id="rId6"/>
  </sheets>
  <calcPr calcId="145621"/>
</workbook>
</file>

<file path=xl/calcChain.xml><?xml version="1.0" encoding="utf-8"?>
<calcChain xmlns="http://schemas.openxmlformats.org/spreadsheetml/2006/main">
  <c r="B12" i="6" l="1"/>
  <c r="B2" i="6"/>
  <c r="AG533" i="3"/>
  <c r="C533" i="4" s="1"/>
  <c r="AG532" i="3"/>
  <c r="C532" i="4" s="1"/>
  <c r="AG531" i="3"/>
  <c r="C531" i="4" s="1"/>
  <c r="AG530" i="3"/>
  <c r="C530" i="4" s="1"/>
  <c r="AG529" i="3"/>
  <c r="C529" i="4" s="1"/>
  <c r="AG528" i="3"/>
  <c r="C528" i="4" s="1"/>
  <c r="AG527" i="3"/>
  <c r="C527" i="4" s="1"/>
  <c r="AG526" i="3"/>
  <c r="C526" i="4" s="1"/>
  <c r="AG525" i="3"/>
  <c r="C525" i="4" s="1"/>
  <c r="AG524" i="3"/>
  <c r="C524" i="4" s="1"/>
  <c r="AG523" i="3"/>
  <c r="C523" i="4" s="1"/>
  <c r="AG522" i="3"/>
  <c r="C522" i="4" s="1"/>
  <c r="AG521" i="3"/>
  <c r="C521" i="4" s="1"/>
  <c r="AG520" i="3"/>
  <c r="C520" i="4" s="1"/>
  <c r="AG519" i="3"/>
  <c r="C519" i="4" s="1"/>
  <c r="AG518" i="3"/>
  <c r="C518" i="4" s="1"/>
  <c r="AG517" i="3"/>
  <c r="C517" i="4" s="1"/>
  <c r="AG516" i="3"/>
  <c r="C516" i="4" s="1"/>
  <c r="AG515" i="3"/>
  <c r="C515" i="4" s="1"/>
  <c r="AG514" i="3"/>
  <c r="C514" i="4" s="1"/>
  <c r="AG513" i="3"/>
  <c r="C513" i="4" s="1"/>
  <c r="AG512" i="3"/>
  <c r="C512" i="4" s="1"/>
  <c r="AG511" i="3"/>
  <c r="C511" i="4" s="1"/>
  <c r="AG510" i="3"/>
  <c r="C510" i="4" s="1"/>
  <c r="AG509" i="3"/>
  <c r="C509" i="4" s="1"/>
  <c r="AG508" i="3"/>
  <c r="C508" i="4" s="1"/>
  <c r="AG507" i="3"/>
  <c r="C507" i="4" s="1"/>
  <c r="AG506" i="3"/>
  <c r="C506" i="4" s="1"/>
  <c r="AG505" i="3"/>
  <c r="C505" i="4" s="1"/>
  <c r="AG504" i="3"/>
  <c r="C504" i="4" s="1"/>
  <c r="AG503" i="3"/>
  <c r="C503" i="4" s="1"/>
  <c r="AG502" i="3"/>
  <c r="C502" i="4" s="1"/>
  <c r="AG501" i="3"/>
  <c r="C501" i="4" s="1"/>
  <c r="AG500" i="3"/>
  <c r="C500" i="4" s="1"/>
  <c r="AG499" i="3"/>
  <c r="C499" i="4" s="1"/>
  <c r="AG498" i="3"/>
  <c r="C498" i="4" s="1"/>
  <c r="AG497" i="3"/>
  <c r="C497" i="4" s="1"/>
  <c r="AG496" i="3"/>
  <c r="C496" i="4" s="1"/>
  <c r="AG495" i="3"/>
  <c r="C495" i="4" s="1"/>
  <c r="AG494" i="3"/>
  <c r="C494" i="4" s="1"/>
  <c r="AG493" i="3"/>
  <c r="C493" i="4" s="1"/>
  <c r="AG492" i="3"/>
  <c r="C492" i="4" s="1"/>
  <c r="AG491" i="3"/>
  <c r="C491" i="4" s="1"/>
  <c r="AG490" i="3"/>
  <c r="C490" i="4" s="1"/>
  <c r="AG489" i="3"/>
  <c r="C489" i="4" s="1"/>
  <c r="AG488" i="3"/>
  <c r="C488" i="4" s="1"/>
  <c r="AG487" i="3"/>
  <c r="C487" i="4" s="1"/>
  <c r="AG486" i="3"/>
  <c r="C486" i="4" s="1"/>
  <c r="AG485" i="3"/>
  <c r="C485" i="4" s="1"/>
  <c r="AG484" i="3"/>
  <c r="C484" i="4" s="1"/>
  <c r="AG483" i="3"/>
  <c r="C483" i="4" s="1"/>
  <c r="AG482" i="3"/>
  <c r="C482" i="4" s="1"/>
  <c r="AG481" i="3"/>
  <c r="C481" i="4" s="1"/>
  <c r="AG480" i="3"/>
  <c r="C480" i="4" s="1"/>
  <c r="AG479" i="3"/>
  <c r="C479" i="4" s="1"/>
  <c r="AG478" i="3"/>
  <c r="C478" i="4" s="1"/>
  <c r="AG477" i="3"/>
  <c r="C477" i="4" s="1"/>
  <c r="AG476" i="3"/>
  <c r="C476" i="4" s="1"/>
  <c r="AG475" i="3"/>
  <c r="C475" i="4" s="1"/>
  <c r="AG474" i="3"/>
  <c r="C474" i="4" s="1"/>
  <c r="AG473" i="3"/>
  <c r="C473" i="4" s="1"/>
  <c r="AG472" i="3"/>
  <c r="C472" i="4" s="1"/>
  <c r="AG471" i="3"/>
  <c r="C471" i="4" s="1"/>
  <c r="AG470" i="3"/>
  <c r="C470" i="4" s="1"/>
  <c r="AG469" i="3"/>
  <c r="C469" i="4" s="1"/>
  <c r="AG468" i="3"/>
  <c r="C468" i="4" s="1"/>
  <c r="AG467" i="3"/>
  <c r="C467" i="4" s="1"/>
  <c r="AG466" i="3"/>
  <c r="C466" i="4" s="1"/>
  <c r="AG465" i="3"/>
  <c r="C465" i="4" s="1"/>
  <c r="AG464" i="3"/>
  <c r="C464" i="4" s="1"/>
  <c r="AG463" i="3"/>
  <c r="C463" i="4" s="1"/>
  <c r="AG462" i="3"/>
  <c r="C462" i="4" s="1"/>
  <c r="AG461" i="3"/>
  <c r="C461" i="4" s="1"/>
  <c r="AG460" i="3"/>
  <c r="C460" i="4" s="1"/>
  <c r="AG459" i="3"/>
  <c r="C459" i="4" s="1"/>
  <c r="AG458" i="3"/>
  <c r="C458" i="4" s="1"/>
  <c r="AG457" i="3"/>
  <c r="C457" i="4" s="1"/>
  <c r="AG456" i="3"/>
  <c r="C456" i="4" s="1"/>
  <c r="AG455" i="3"/>
  <c r="C455" i="4" s="1"/>
  <c r="AG454" i="3"/>
  <c r="C454" i="4" s="1"/>
  <c r="AG453" i="3"/>
  <c r="C453" i="4" s="1"/>
  <c r="AG452" i="3"/>
  <c r="C452" i="4" s="1"/>
  <c r="AG451" i="3"/>
  <c r="C451" i="4" s="1"/>
  <c r="AG450" i="3"/>
  <c r="C450" i="4" s="1"/>
  <c r="AG449" i="3"/>
  <c r="C449" i="4" s="1"/>
  <c r="AG448" i="3"/>
  <c r="C448" i="4" s="1"/>
  <c r="AG447" i="3"/>
  <c r="C447" i="4" s="1"/>
  <c r="AG446" i="3"/>
  <c r="C446" i="4" s="1"/>
  <c r="AG445" i="3"/>
  <c r="C445" i="4" s="1"/>
  <c r="AG444" i="3"/>
  <c r="C444" i="4" s="1"/>
  <c r="AG443" i="3"/>
  <c r="C443" i="4" s="1"/>
  <c r="AG442" i="3"/>
  <c r="C442" i="4" s="1"/>
  <c r="AG441" i="3"/>
  <c r="C441" i="4" s="1"/>
  <c r="AG440" i="3"/>
  <c r="C440" i="4" s="1"/>
  <c r="AG439" i="3"/>
  <c r="C439" i="4" s="1"/>
  <c r="AG438" i="3"/>
  <c r="C438" i="4" s="1"/>
  <c r="AG437" i="3"/>
  <c r="C437" i="4" s="1"/>
  <c r="AG436" i="3"/>
  <c r="C436" i="4" s="1"/>
  <c r="AG435" i="3"/>
  <c r="C435" i="4" s="1"/>
  <c r="AG434" i="3"/>
  <c r="C434" i="4" s="1"/>
  <c r="AG433" i="3"/>
  <c r="C433" i="4" s="1"/>
  <c r="AG432" i="3"/>
  <c r="C432" i="4" s="1"/>
  <c r="AG431" i="3"/>
  <c r="C431" i="4" s="1"/>
  <c r="AG430" i="3"/>
  <c r="C430" i="4" s="1"/>
  <c r="AG429" i="3"/>
  <c r="C429" i="4" s="1"/>
  <c r="AG428" i="3"/>
  <c r="C428" i="4" s="1"/>
  <c r="AG427" i="3"/>
  <c r="C427" i="4" s="1"/>
  <c r="AG426" i="3"/>
  <c r="C426" i="4" s="1"/>
  <c r="AG425" i="3"/>
  <c r="C425" i="4" s="1"/>
  <c r="AG424" i="3"/>
  <c r="C424" i="4" s="1"/>
  <c r="AG423" i="3"/>
  <c r="C423" i="4" s="1"/>
  <c r="AG422" i="3"/>
  <c r="C422" i="4" s="1"/>
  <c r="AG421" i="3"/>
  <c r="C421" i="4" s="1"/>
  <c r="AG420" i="3"/>
  <c r="C420" i="4" s="1"/>
  <c r="AG419" i="3"/>
  <c r="C419" i="4" s="1"/>
  <c r="AG418" i="3"/>
  <c r="C418" i="4" s="1"/>
  <c r="AG417" i="3"/>
  <c r="C417" i="4" s="1"/>
  <c r="AG416" i="3"/>
  <c r="C416" i="4" s="1"/>
  <c r="AG415" i="3"/>
  <c r="C415" i="4" s="1"/>
  <c r="AG414" i="3"/>
  <c r="C414" i="4" s="1"/>
  <c r="AG413" i="3"/>
  <c r="C413" i="4" s="1"/>
  <c r="AG412" i="3"/>
  <c r="C412" i="4" s="1"/>
  <c r="AG411" i="3"/>
  <c r="C411" i="4" s="1"/>
  <c r="AG410" i="3"/>
  <c r="C410" i="4" s="1"/>
  <c r="AG409" i="3"/>
  <c r="C409" i="4" s="1"/>
  <c r="AG408" i="3"/>
  <c r="C408" i="4" s="1"/>
  <c r="AG407" i="3"/>
  <c r="C407" i="4" s="1"/>
  <c r="AG406" i="3"/>
  <c r="C406" i="4" s="1"/>
  <c r="AG405" i="3"/>
  <c r="C405" i="4" s="1"/>
  <c r="AG404" i="3"/>
  <c r="C404" i="4" s="1"/>
  <c r="AG403" i="3"/>
  <c r="C403" i="4" s="1"/>
  <c r="AG402" i="3"/>
  <c r="C402" i="4" s="1"/>
  <c r="AG401" i="3"/>
  <c r="C401" i="4" s="1"/>
  <c r="AG400" i="3"/>
  <c r="C400" i="4" s="1"/>
  <c r="AG399" i="3"/>
  <c r="C399" i="4" s="1"/>
  <c r="AG398" i="3"/>
  <c r="C398" i="4" s="1"/>
  <c r="AG397" i="3"/>
  <c r="C397" i="4" s="1"/>
  <c r="AG396" i="3"/>
  <c r="C396" i="4" s="1"/>
  <c r="AG395" i="3"/>
  <c r="C395" i="4" s="1"/>
  <c r="AG394" i="3"/>
  <c r="C394" i="4" s="1"/>
  <c r="AG393" i="3"/>
  <c r="C393" i="4" s="1"/>
  <c r="AG392" i="3"/>
  <c r="C392" i="4" s="1"/>
  <c r="AG391" i="3"/>
  <c r="C391" i="4" s="1"/>
  <c r="AG390" i="3"/>
  <c r="C390" i="4" s="1"/>
  <c r="AG389" i="3"/>
  <c r="C389" i="4" s="1"/>
  <c r="AG388" i="3"/>
  <c r="C388" i="4" s="1"/>
  <c r="AG387" i="3"/>
  <c r="C387" i="4" s="1"/>
  <c r="AG386" i="3"/>
  <c r="C386" i="4" s="1"/>
  <c r="AG385" i="3"/>
  <c r="C385" i="4" s="1"/>
  <c r="AG384" i="3"/>
  <c r="C384" i="4" s="1"/>
  <c r="AG383" i="3"/>
  <c r="C383" i="4" s="1"/>
  <c r="AG382" i="3"/>
  <c r="C382" i="4" s="1"/>
  <c r="AG381" i="3"/>
  <c r="C381" i="4" s="1"/>
  <c r="AG380" i="3"/>
  <c r="C380" i="4" s="1"/>
  <c r="AG379" i="3"/>
  <c r="C379" i="4" s="1"/>
  <c r="AG378" i="3"/>
  <c r="C378" i="4" s="1"/>
  <c r="AG377" i="3"/>
  <c r="C377" i="4" s="1"/>
  <c r="AG376" i="3"/>
  <c r="C376" i="4" s="1"/>
  <c r="AG375" i="3"/>
  <c r="C375" i="4" s="1"/>
  <c r="AG374" i="3"/>
  <c r="C374" i="4" s="1"/>
  <c r="AG373" i="3"/>
  <c r="C373" i="4" s="1"/>
  <c r="AG372" i="3"/>
  <c r="C372" i="4" s="1"/>
  <c r="AG371" i="3"/>
  <c r="C371" i="4" s="1"/>
  <c r="AG370" i="3"/>
  <c r="C370" i="4" s="1"/>
  <c r="AG369" i="3"/>
  <c r="C369" i="4" s="1"/>
  <c r="AG368" i="3"/>
  <c r="C368" i="4" s="1"/>
  <c r="AG367" i="3"/>
  <c r="C367" i="4" s="1"/>
  <c r="AG366" i="3"/>
  <c r="C366" i="4" s="1"/>
  <c r="AG365" i="3"/>
  <c r="C365" i="4" s="1"/>
  <c r="AG364" i="3"/>
  <c r="C364" i="4" s="1"/>
  <c r="AG363" i="3"/>
  <c r="C363" i="4" s="1"/>
  <c r="AG362" i="3"/>
  <c r="C362" i="4" s="1"/>
  <c r="AG361" i="3"/>
  <c r="C361" i="4" s="1"/>
  <c r="AG360" i="3"/>
  <c r="C360" i="4" s="1"/>
  <c r="AG359" i="3"/>
  <c r="C359" i="4" s="1"/>
  <c r="AG358" i="3"/>
  <c r="C358" i="4" s="1"/>
  <c r="AG357" i="3"/>
  <c r="C357" i="4" s="1"/>
  <c r="AG356" i="3"/>
  <c r="C356" i="4" s="1"/>
  <c r="AG355" i="3"/>
  <c r="C355" i="4" s="1"/>
  <c r="AG354" i="3"/>
  <c r="C354" i="4" s="1"/>
  <c r="AG353" i="3"/>
  <c r="C353" i="4" s="1"/>
  <c r="AG352" i="3"/>
  <c r="C352" i="4" s="1"/>
  <c r="AG351" i="3"/>
  <c r="C351" i="4" s="1"/>
  <c r="AG350" i="3"/>
  <c r="C350" i="4" s="1"/>
  <c r="AG349" i="3"/>
  <c r="C349" i="4" s="1"/>
  <c r="AG348" i="3"/>
  <c r="C348" i="4" s="1"/>
  <c r="AG347" i="3"/>
  <c r="C347" i="4" s="1"/>
  <c r="AG346" i="3"/>
  <c r="C346" i="4" s="1"/>
  <c r="AG345" i="3"/>
  <c r="C345" i="4" s="1"/>
  <c r="AG344" i="3"/>
  <c r="C344" i="4" s="1"/>
  <c r="AG343" i="3"/>
  <c r="C343" i="4" s="1"/>
  <c r="AG342" i="3"/>
  <c r="C342" i="4" s="1"/>
  <c r="AG341" i="3"/>
  <c r="C341" i="4" s="1"/>
  <c r="AG340" i="3"/>
  <c r="C340" i="4" s="1"/>
  <c r="AG339" i="3"/>
  <c r="C339" i="4" s="1"/>
  <c r="AG338" i="3"/>
  <c r="C338" i="4" s="1"/>
  <c r="AG337" i="3"/>
  <c r="C337" i="4" s="1"/>
  <c r="AG336" i="3"/>
  <c r="C336" i="4" s="1"/>
  <c r="AG335" i="3"/>
  <c r="C335" i="4" s="1"/>
  <c r="AG334" i="3"/>
  <c r="C334" i="4" s="1"/>
  <c r="AG333" i="3"/>
  <c r="C333" i="4" s="1"/>
  <c r="AG332" i="3"/>
  <c r="C332" i="4" s="1"/>
  <c r="AG331" i="3"/>
  <c r="C331" i="4" s="1"/>
  <c r="AG330" i="3"/>
  <c r="C330" i="4" s="1"/>
  <c r="AG329" i="3"/>
  <c r="C329" i="4" s="1"/>
  <c r="AG328" i="3"/>
  <c r="C328" i="4" s="1"/>
  <c r="AG327" i="3"/>
  <c r="C327" i="4" s="1"/>
  <c r="AG326" i="3"/>
  <c r="C326" i="4" s="1"/>
  <c r="AG325" i="3"/>
  <c r="C325" i="4" s="1"/>
  <c r="AG324" i="3"/>
  <c r="C324" i="4" s="1"/>
  <c r="AG323" i="3"/>
  <c r="C323" i="4" s="1"/>
  <c r="AG322" i="3"/>
  <c r="C322" i="4" s="1"/>
  <c r="AG321" i="3"/>
  <c r="C321" i="4" s="1"/>
  <c r="AG320" i="3"/>
  <c r="C320" i="4" s="1"/>
  <c r="AG319" i="3"/>
  <c r="C319" i="4" s="1"/>
  <c r="AG318" i="3"/>
  <c r="C318" i="4" s="1"/>
  <c r="AG317" i="3"/>
  <c r="C317" i="4" s="1"/>
  <c r="AG316" i="3"/>
  <c r="C316" i="4" s="1"/>
  <c r="AG315" i="3"/>
  <c r="C315" i="4" s="1"/>
  <c r="AG314" i="3"/>
  <c r="C314" i="4" s="1"/>
  <c r="AG313" i="3"/>
  <c r="C313" i="4" s="1"/>
  <c r="AG312" i="3"/>
  <c r="C312" i="4" s="1"/>
  <c r="AG311" i="3"/>
  <c r="C311" i="4" s="1"/>
  <c r="AG310" i="3"/>
  <c r="C310" i="4" s="1"/>
  <c r="AG309" i="3"/>
  <c r="C309" i="4" s="1"/>
  <c r="AG308" i="3"/>
  <c r="C308" i="4" s="1"/>
  <c r="AG307" i="3"/>
  <c r="C307" i="4" s="1"/>
  <c r="AG306" i="3"/>
  <c r="C306" i="4" s="1"/>
  <c r="AG305" i="3"/>
  <c r="C305" i="4" s="1"/>
  <c r="AG304" i="3"/>
  <c r="C304" i="4" s="1"/>
  <c r="AG303" i="3"/>
  <c r="C303" i="4" s="1"/>
  <c r="AG302" i="3"/>
  <c r="C302" i="4" s="1"/>
  <c r="AG301" i="3"/>
  <c r="C301" i="4" s="1"/>
  <c r="AG300" i="3"/>
  <c r="C300" i="4" s="1"/>
  <c r="AG299" i="3"/>
  <c r="C299" i="4" s="1"/>
  <c r="AG298" i="3"/>
  <c r="C298" i="4" s="1"/>
  <c r="AG297" i="3"/>
  <c r="C297" i="4" s="1"/>
  <c r="AG296" i="3"/>
  <c r="C296" i="4" s="1"/>
  <c r="AG295" i="3"/>
  <c r="C295" i="4" s="1"/>
  <c r="AG294" i="3"/>
  <c r="C294" i="4" s="1"/>
  <c r="AG293" i="3"/>
  <c r="C293" i="4" s="1"/>
  <c r="AG292" i="3"/>
  <c r="C292" i="4" s="1"/>
  <c r="AG291" i="3"/>
  <c r="C291" i="4" s="1"/>
  <c r="AG290" i="3"/>
  <c r="C290" i="4" s="1"/>
  <c r="AG289" i="3"/>
  <c r="C289" i="4" s="1"/>
  <c r="AG288" i="3"/>
  <c r="C288" i="4" s="1"/>
  <c r="AG287" i="3"/>
  <c r="C287" i="4" s="1"/>
  <c r="AG286" i="3"/>
  <c r="C286" i="4" s="1"/>
  <c r="AG285" i="3"/>
  <c r="C285" i="4" s="1"/>
  <c r="AG284" i="3"/>
  <c r="C284" i="4" s="1"/>
  <c r="AG283" i="3"/>
  <c r="C283" i="4" s="1"/>
  <c r="AG282" i="3"/>
  <c r="C282" i="4" s="1"/>
  <c r="AG281" i="3"/>
  <c r="C281" i="4" s="1"/>
  <c r="AG280" i="3"/>
  <c r="C280" i="4" s="1"/>
  <c r="AG279" i="3"/>
  <c r="C279" i="4" s="1"/>
  <c r="AG278" i="3"/>
  <c r="C278" i="4" s="1"/>
  <c r="AG277" i="3"/>
  <c r="C277" i="4" s="1"/>
  <c r="AG276" i="3"/>
  <c r="C276" i="4" s="1"/>
  <c r="AG275" i="3"/>
  <c r="C275" i="4" s="1"/>
  <c r="AG274" i="3"/>
  <c r="C274" i="4" s="1"/>
  <c r="AG273" i="3"/>
  <c r="C273" i="4" s="1"/>
  <c r="AG272" i="3"/>
  <c r="C272" i="4" s="1"/>
  <c r="AG271" i="3"/>
  <c r="C271" i="4" s="1"/>
  <c r="AG270" i="3"/>
  <c r="C270" i="4" s="1"/>
  <c r="AG269" i="3"/>
  <c r="C269" i="4" s="1"/>
  <c r="AG268" i="3"/>
  <c r="C268" i="4" s="1"/>
  <c r="AG267" i="3"/>
  <c r="C267" i="4" s="1"/>
  <c r="AG266" i="3"/>
  <c r="C266" i="4" s="1"/>
  <c r="AG265" i="3"/>
  <c r="C265" i="4" s="1"/>
  <c r="AG264" i="3"/>
  <c r="C264" i="4" s="1"/>
  <c r="AG263" i="3"/>
  <c r="C263" i="4" s="1"/>
  <c r="AG262" i="3"/>
  <c r="C262" i="4" s="1"/>
  <c r="AG261" i="3"/>
  <c r="C261" i="4" s="1"/>
  <c r="AG260" i="3"/>
  <c r="C260" i="4" s="1"/>
  <c r="AG259" i="3"/>
  <c r="C259" i="4" s="1"/>
  <c r="AG258" i="3"/>
  <c r="C258" i="4" s="1"/>
  <c r="AG257" i="3"/>
  <c r="C257" i="4" s="1"/>
  <c r="AG256" i="3"/>
  <c r="C256" i="4" s="1"/>
  <c r="AG255" i="3"/>
  <c r="C255" i="4" s="1"/>
  <c r="AG254" i="3"/>
  <c r="C254" i="4" s="1"/>
  <c r="AG253" i="3"/>
  <c r="C253" i="4" s="1"/>
  <c r="AG252" i="3"/>
  <c r="C252" i="4" s="1"/>
  <c r="AG251" i="3"/>
  <c r="C251" i="4" s="1"/>
  <c r="AG250" i="3"/>
  <c r="C250" i="4" s="1"/>
  <c r="AG249" i="3"/>
  <c r="C249" i="4" s="1"/>
  <c r="AG248" i="3"/>
  <c r="C248" i="4" s="1"/>
  <c r="AG247" i="3"/>
  <c r="C247" i="4" s="1"/>
  <c r="AG246" i="3"/>
  <c r="C246" i="4" s="1"/>
  <c r="AG245" i="3"/>
  <c r="C245" i="4" s="1"/>
  <c r="AG244" i="3"/>
  <c r="C244" i="4" s="1"/>
  <c r="AG243" i="3"/>
  <c r="C243" i="4" s="1"/>
  <c r="AG242" i="3"/>
  <c r="C242" i="4" s="1"/>
  <c r="AG241" i="3"/>
  <c r="C241" i="4" s="1"/>
  <c r="AG240" i="3"/>
  <c r="C240" i="4" s="1"/>
  <c r="AG239" i="3"/>
  <c r="C239" i="4" s="1"/>
  <c r="AG238" i="3"/>
  <c r="C238" i="4" s="1"/>
  <c r="AG237" i="3"/>
  <c r="C237" i="4" s="1"/>
  <c r="AG236" i="3"/>
  <c r="C236" i="4" s="1"/>
  <c r="AG235" i="3"/>
  <c r="C235" i="4" s="1"/>
  <c r="AG234" i="3"/>
  <c r="C234" i="4" s="1"/>
  <c r="AG233" i="3"/>
  <c r="C233" i="4" s="1"/>
  <c r="AG232" i="3"/>
  <c r="C232" i="4" s="1"/>
  <c r="AG231" i="3"/>
  <c r="C231" i="4" s="1"/>
  <c r="AG230" i="3"/>
  <c r="C230" i="4" s="1"/>
  <c r="AG229" i="3"/>
  <c r="C229" i="4" s="1"/>
  <c r="AG228" i="3"/>
  <c r="C228" i="4" s="1"/>
  <c r="AG227" i="3"/>
  <c r="C227" i="4" s="1"/>
  <c r="AG226" i="3"/>
  <c r="C226" i="4" s="1"/>
  <c r="AG225" i="3"/>
  <c r="C225" i="4" s="1"/>
  <c r="AG224" i="3"/>
  <c r="C224" i="4" s="1"/>
  <c r="AG223" i="3"/>
  <c r="C223" i="4" s="1"/>
  <c r="AG222" i="3"/>
  <c r="C222" i="4" s="1"/>
  <c r="AG221" i="3"/>
  <c r="C221" i="4" s="1"/>
  <c r="AG220" i="3"/>
  <c r="C220" i="4" s="1"/>
  <c r="AG219" i="3"/>
  <c r="C219" i="4" s="1"/>
  <c r="AG218" i="3"/>
  <c r="C218" i="4" s="1"/>
  <c r="AG217" i="3"/>
  <c r="C217" i="4" s="1"/>
  <c r="AG216" i="3"/>
  <c r="C216" i="4" s="1"/>
  <c r="AG215" i="3"/>
  <c r="C215" i="4" s="1"/>
  <c r="AG214" i="3"/>
  <c r="C214" i="4" s="1"/>
  <c r="AG213" i="3"/>
  <c r="C213" i="4" s="1"/>
  <c r="AG212" i="3"/>
  <c r="C212" i="4" s="1"/>
  <c r="AG211" i="3"/>
  <c r="C211" i="4" s="1"/>
  <c r="AG210" i="3"/>
  <c r="C210" i="4" s="1"/>
  <c r="AG209" i="3"/>
  <c r="C209" i="4" s="1"/>
  <c r="AG208" i="3"/>
  <c r="C208" i="4" s="1"/>
  <c r="AG207" i="3"/>
  <c r="C207" i="4" s="1"/>
  <c r="AG206" i="3"/>
  <c r="C206" i="4" s="1"/>
  <c r="AG205" i="3"/>
  <c r="C205" i="4" s="1"/>
  <c r="AG204" i="3"/>
  <c r="C204" i="4" s="1"/>
  <c r="AG203" i="3"/>
  <c r="C203" i="4" s="1"/>
  <c r="AG202" i="3"/>
  <c r="C202" i="4" s="1"/>
  <c r="AG201" i="3"/>
  <c r="C201" i="4" s="1"/>
  <c r="AG200" i="3"/>
  <c r="C200" i="4" s="1"/>
  <c r="AG199" i="3"/>
  <c r="C199" i="4" s="1"/>
  <c r="AG198" i="3"/>
  <c r="C198" i="4" s="1"/>
  <c r="AG197" i="3"/>
  <c r="C197" i="4" s="1"/>
  <c r="AG196" i="3"/>
  <c r="C196" i="4" s="1"/>
  <c r="AG195" i="3"/>
  <c r="C195" i="4" s="1"/>
  <c r="AG194" i="3"/>
  <c r="C194" i="4" s="1"/>
  <c r="AG193" i="3"/>
  <c r="C193" i="4" s="1"/>
  <c r="AG192" i="3"/>
  <c r="C192" i="4" s="1"/>
  <c r="AG191" i="3"/>
  <c r="C191" i="4" s="1"/>
  <c r="AG190" i="3"/>
  <c r="C190" i="4" s="1"/>
  <c r="AG189" i="3"/>
  <c r="C189" i="4" s="1"/>
  <c r="AG188" i="3"/>
  <c r="C188" i="4" s="1"/>
  <c r="AG187" i="3"/>
  <c r="C187" i="4" s="1"/>
  <c r="AG186" i="3"/>
  <c r="C186" i="4" s="1"/>
  <c r="AG185" i="3"/>
  <c r="C185" i="4" s="1"/>
  <c r="AG184" i="3"/>
  <c r="C184" i="4" s="1"/>
  <c r="AG183" i="3"/>
  <c r="C183" i="4" s="1"/>
  <c r="AG182" i="3"/>
  <c r="C182" i="4" s="1"/>
  <c r="AG181" i="3"/>
  <c r="C181" i="4" s="1"/>
  <c r="AG180" i="3"/>
  <c r="C180" i="4" s="1"/>
  <c r="AG179" i="3"/>
  <c r="C179" i="4" s="1"/>
  <c r="AG178" i="3"/>
  <c r="C178" i="4" s="1"/>
  <c r="AG177" i="3"/>
  <c r="C177" i="4" s="1"/>
  <c r="AG176" i="3"/>
  <c r="C176" i="4" s="1"/>
  <c r="AG175" i="3"/>
  <c r="C175" i="4" s="1"/>
  <c r="AG174" i="3"/>
  <c r="C174" i="4" s="1"/>
  <c r="AG173" i="3"/>
  <c r="C173" i="4" s="1"/>
  <c r="AG172" i="3"/>
  <c r="C172" i="4" s="1"/>
  <c r="AG171" i="3"/>
  <c r="C171" i="4" s="1"/>
  <c r="AG170" i="3"/>
  <c r="C170" i="4" s="1"/>
  <c r="AG169" i="3"/>
  <c r="C169" i="4" s="1"/>
  <c r="AG168" i="3"/>
  <c r="C168" i="4" s="1"/>
  <c r="AG167" i="3"/>
  <c r="C167" i="4" s="1"/>
  <c r="AG166" i="3"/>
  <c r="C166" i="4" s="1"/>
  <c r="AG165" i="3"/>
  <c r="C165" i="4" s="1"/>
  <c r="AG164" i="3"/>
  <c r="C164" i="4" s="1"/>
  <c r="AG163" i="3"/>
  <c r="C163" i="4" s="1"/>
  <c r="AG162" i="3"/>
  <c r="C162" i="4" s="1"/>
  <c r="AG161" i="3"/>
  <c r="C161" i="4" s="1"/>
  <c r="AG160" i="3"/>
  <c r="C160" i="4" s="1"/>
  <c r="AG159" i="3"/>
  <c r="C159" i="4" s="1"/>
  <c r="AG158" i="3"/>
  <c r="C158" i="4" s="1"/>
  <c r="AG157" i="3"/>
  <c r="C157" i="4" s="1"/>
  <c r="AG156" i="3"/>
  <c r="C156" i="4" s="1"/>
  <c r="AG155" i="3"/>
  <c r="C155" i="4" s="1"/>
  <c r="AG154" i="3"/>
  <c r="C154" i="4" s="1"/>
  <c r="AG153" i="3"/>
  <c r="C153" i="4" s="1"/>
  <c r="AG152" i="3"/>
  <c r="C152" i="4" s="1"/>
  <c r="AG151" i="3"/>
  <c r="C151" i="4" s="1"/>
  <c r="AG150" i="3"/>
  <c r="C150" i="4" s="1"/>
  <c r="AG149" i="3"/>
  <c r="C149" i="4" s="1"/>
  <c r="AG148" i="3"/>
  <c r="C148" i="4" s="1"/>
  <c r="AG147" i="3"/>
  <c r="C147" i="4" s="1"/>
  <c r="AG146" i="3"/>
  <c r="C146" i="4" s="1"/>
  <c r="AG145" i="3"/>
  <c r="C145" i="4" s="1"/>
  <c r="AG144" i="3"/>
  <c r="C144" i="4" s="1"/>
  <c r="AG143" i="3"/>
  <c r="C143" i="4" s="1"/>
  <c r="AG142" i="3"/>
  <c r="C142" i="4" s="1"/>
  <c r="AG141" i="3"/>
  <c r="C141" i="4" s="1"/>
  <c r="AG140" i="3"/>
  <c r="C140" i="4" s="1"/>
  <c r="AG139" i="3"/>
  <c r="C139" i="4" s="1"/>
  <c r="AG138" i="3"/>
  <c r="C138" i="4" s="1"/>
  <c r="AG137" i="3"/>
  <c r="C137" i="4" s="1"/>
  <c r="AG136" i="3"/>
  <c r="C136" i="4" s="1"/>
  <c r="AG135" i="3"/>
  <c r="C135" i="4" s="1"/>
  <c r="AG134" i="3"/>
  <c r="C134" i="4" s="1"/>
  <c r="AG133" i="3"/>
  <c r="C133" i="4" s="1"/>
  <c r="AG132" i="3"/>
  <c r="C132" i="4" s="1"/>
  <c r="AG131" i="3"/>
  <c r="C131" i="4" s="1"/>
  <c r="AG130" i="3"/>
  <c r="C130" i="4" s="1"/>
  <c r="AG129" i="3"/>
  <c r="C129" i="4" s="1"/>
  <c r="AG128" i="3"/>
  <c r="C128" i="4" s="1"/>
  <c r="AG127" i="3"/>
  <c r="C127" i="4" s="1"/>
  <c r="AG126" i="3"/>
  <c r="C126" i="4" s="1"/>
  <c r="AG125" i="3"/>
  <c r="C125" i="4" s="1"/>
  <c r="AG124" i="3"/>
  <c r="C124" i="4" s="1"/>
  <c r="AG123" i="3"/>
  <c r="C123" i="4" s="1"/>
  <c r="AG122" i="3"/>
  <c r="C122" i="4" s="1"/>
  <c r="AG121" i="3"/>
  <c r="C121" i="4" s="1"/>
  <c r="AG120" i="3"/>
  <c r="C120" i="4" s="1"/>
  <c r="AG119" i="3"/>
  <c r="C119" i="4" s="1"/>
  <c r="AG118" i="3"/>
  <c r="C118" i="4" s="1"/>
  <c r="AG117" i="3"/>
  <c r="C117" i="4" s="1"/>
  <c r="AG116" i="3"/>
  <c r="C116" i="4" s="1"/>
  <c r="AG115" i="3"/>
  <c r="C115" i="4" s="1"/>
  <c r="AG114" i="3"/>
  <c r="C114" i="4" s="1"/>
  <c r="AG113" i="3"/>
  <c r="C113" i="4" s="1"/>
  <c r="AG112" i="3"/>
  <c r="C112" i="4" s="1"/>
  <c r="AG111" i="3"/>
  <c r="C111" i="4" s="1"/>
  <c r="AG110" i="3"/>
  <c r="C110" i="4" s="1"/>
  <c r="AG109" i="3"/>
  <c r="C109" i="4" s="1"/>
  <c r="AG108" i="3"/>
  <c r="C108" i="4" s="1"/>
  <c r="AG107" i="3"/>
  <c r="C107" i="4" s="1"/>
  <c r="AG106" i="3"/>
  <c r="C106" i="4" s="1"/>
  <c r="AG105" i="3"/>
  <c r="C105" i="4" s="1"/>
  <c r="AG104" i="3"/>
  <c r="C104" i="4" s="1"/>
  <c r="AG103" i="3"/>
  <c r="C103" i="4" s="1"/>
  <c r="AG102" i="3"/>
  <c r="C102" i="4" s="1"/>
  <c r="AG101" i="3"/>
  <c r="C101" i="4" s="1"/>
  <c r="AG100" i="3"/>
  <c r="C100" i="4" s="1"/>
  <c r="AG99" i="3"/>
  <c r="C99" i="4" s="1"/>
  <c r="AG98" i="3"/>
  <c r="C98" i="4" s="1"/>
  <c r="AG97" i="3"/>
  <c r="C97" i="4" s="1"/>
  <c r="AG96" i="3"/>
  <c r="C96" i="4" s="1"/>
  <c r="AG95" i="3"/>
  <c r="C95" i="4" s="1"/>
  <c r="AG94" i="3"/>
  <c r="C94" i="4" s="1"/>
  <c r="AG93" i="3"/>
  <c r="C93" i="4" s="1"/>
  <c r="AG92" i="3"/>
  <c r="C92" i="4" s="1"/>
  <c r="AG91" i="3"/>
  <c r="C91" i="4" s="1"/>
  <c r="AG90" i="3"/>
  <c r="C90" i="4" s="1"/>
  <c r="AG89" i="3"/>
  <c r="C89" i="4" s="1"/>
  <c r="AG88" i="3"/>
  <c r="C88" i="4" s="1"/>
  <c r="AG87" i="3"/>
  <c r="C87" i="4" s="1"/>
  <c r="AG86" i="3"/>
  <c r="C86" i="4" s="1"/>
  <c r="AG85" i="3"/>
  <c r="C85" i="4" s="1"/>
  <c r="AG84" i="3"/>
  <c r="C84" i="4" s="1"/>
  <c r="AG83" i="3"/>
  <c r="C83" i="4" s="1"/>
  <c r="AG82" i="3"/>
  <c r="C82" i="4" s="1"/>
  <c r="AG81" i="3"/>
  <c r="C81" i="4" s="1"/>
  <c r="AG80" i="3"/>
  <c r="C80" i="4" s="1"/>
  <c r="AG79" i="3"/>
  <c r="C79" i="4" s="1"/>
  <c r="AG78" i="3"/>
  <c r="C78" i="4" s="1"/>
  <c r="AG77" i="3"/>
  <c r="C77" i="4" s="1"/>
  <c r="AG76" i="3"/>
  <c r="C76" i="4" s="1"/>
  <c r="AG75" i="3"/>
  <c r="C75" i="4" s="1"/>
  <c r="AG74" i="3"/>
  <c r="C74" i="4" s="1"/>
  <c r="AG73" i="3"/>
  <c r="C73" i="4" s="1"/>
  <c r="AG72" i="3"/>
  <c r="C72" i="4" s="1"/>
  <c r="AG71" i="3"/>
  <c r="C71" i="4" s="1"/>
  <c r="AG70" i="3"/>
  <c r="C70" i="4" s="1"/>
  <c r="AG69" i="3"/>
  <c r="C69" i="4" s="1"/>
  <c r="AG68" i="3"/>
  <c r="C68" i="4" s="1"/>
  <c r="AG67" i="3"/>
  <c r="C67" i="4" s="1"/>
  <c r="AG66" i="3"/>
  <c r="C66" i="4" s="1"/>
  <c r="AG65" i="3"/>
  <c r="C65" i="4" s="1"/>
  <c r="AG64" i="3"/>
  <c r="C64" i="4" s="1"/>
  <c r="AG63" i="3"/>
  <c r="C63" i="4" s="1"/>
  <c r="AG62" i="3"/>
  <c r="C62" i="4" s="1"/>
  <c r="AG61" i="3"/>
  <c r="C61" i="4" s="1"/>
  <c r="AG60" i="3"/>
  <c r="C60" i="4" s="1"/>
  <c r="AG59" i="3"/>
  <c r="C59" i="4" s="1"/>
  <c r="AG58" i="3"/>
  <c r="C58" i="4" s="1"/>
  <c r="AG57" i="3"/>
  <c r="C57" i="4" s="1"/>
  <c r="AG56" i="3"/>
  <c r="C56" i="4" s="1"/>
  <c r="AG55" i="3"/>
  <c r="C55" i="4" s="1"/>
  <c r="AG54" i="3"/>
  <c r="C54" i="4" s="1"/>
  <c r="AG53" i="3"/>
  <c r="C53" i="4" s="1"/>
  <c r="AG52" i="3"/>
  <c r="C52" i="4" s="1"/>
  <c r="AG51" i="3"/>
  <c r="C51" i="4" s="1"/>
  <c r="AG50" i="3"/>
  <c r="C50" i="4" s="1"/>
  <c r="AG49" i="3"/>
  <c r="C49" i="4" s="1"/>
  <c r="AG48" i="3"/>
  <c r="C48" i="4" s="1"/>
  <c r="AG47" i="3"/>
  <c r="C47" i="4" s="1"/>
  <c r="AG46" i="3"/>
  <c r="C46" i="4" s="1"/>
  <c r="AG45" i="3"/>
  <c r="C45" i="4" s="1"/>
  <c r="AG44" i="3"/>
  <c r="C44" i="4" s="1"/>
  <c r="AG43" i="3"/>
  <c r="C43" i="4" s="1"/>
  <c r="AG42" i="3"/>
  <c r="C42" i="4" s="1"/>
  <c r="AG41" i="3"/>
  <c r="C41" i="4" s="1"/>
  <c r="AG40" i="3"/>
  <c r="C40" i="4" s="1"/>
  <c r="AG39" i="3"/>
  <c r="C39" i="4" s="1"/>
  <c r="AG38" i="3"/>
  <c r="C38" i="4" s="1"/>
  <c r="AG37" i="3"/>
  <c r="C37" i="4" s="1"/>
  <c r="AG36" i="3"/>
  <c r="C36" i="4" s="1"/>
  <c r="AG35" i="3"/>
  <c r="C35" i="4" s="1"/>
  <c r="AG34" i="3"/>
  <c r="C34" i="4" s="1"/>
  <c r="AG33" i="3"/>
  <c r="C33" i="4" s="1"/>
  <c r="AG32" i="3"/>
  <c r="C32" i="4" s="1"/>
  <c r="AG31" i="3"/>
  <c r="C31" i="4" s="1"/>
  <c r="AG30" i="3"/>
  <c r="C30" i="4" s="1"/>
  <c r="AG29" i="3"/>
  <c r="C29" i="4" s="1"/>
  <c r="AG28" i="3"/>
  <c r="C28" i="4" s="1"/>
  <c r="AG27" i="3"/>
  <c r="C27" i="4" s="1"/>
  <c r="AG26" i="3"/>
  <c r="C26" i="4" s="1"/>
  <c r="AG25" i="3"/>
  <c r="C25" i="4" s="1"/>
  <c r="AG24" i="3"/>
  <c r="C24" i="4" s="1"/>
  <c r="AG23" i="3"/>
  <c r="C23" i="4" s="1"/>
  <c r="AG22" i="3"/>
  <c r="C22" i="4" s="1"/>
  <c r="AG21" i="3"/>
  <c r="C21" i="4" s="1"/>
  <c r="AG20" i="3"/>
  <c r="C20" i="4" s="1"/>
  <c r="AG19" i="3"/>
  <c r="C19" i="4" s="1"/>
  <c r="AG18" i="3"/>
  <c r="C18" i="4" s="1"/>
  <c r="AG17" i="3"/>
  <c r="C17" i="4" s="1"/>
  <c r="AG16" i="3"/>
  <c r="C16" i="4" s="1"/>
  <c r="AG15" i="3"/>
  <c r="C15" i="4" s="1"/>
  <c r="AG14" i="3"/>
  <c r="C14" i="4" s="1"/>
  <c r="AG13" i="3"/>
  <c r="C13" i="4" s="1"/>
  <c r="AG12" i="3"/>
  <c r="C12" i="4" s="1"/>
  <c r="AG11" i="3"/>
  <c r="C11" i="4" s="1"/>
  <c r="AG10" i="3"/>
  <c r="C10" i="4" s="1"/>
  <c r="AG9" i="3"/>
  <c r="C9" i="4" s="1"/>
  <c r="AG8" i="3"/>
  <c r="C8" i="4" s="1"/>
  <c r="AG7" i="3"/>
  <c r="C7" i="4" s="1"/>
  <c r="AG6" i="3"/>
  <c r="C6" i="4" s="1"/>
  <c r="AG5" i="3"/>
  <c r="C5" i="4" s="1"/>
  <c r="AG4" i="3"/>
  <c r="C4" i="4" s="1"/>
  <c r="AG3" i="3"/>
  <c r="C3" i="4" s="1"/>
  <c r="AG2" i="3"/>
  <c r="C2" i="4" s="1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C80" i="2"/>
  <c r="B80" i="2"/>
  <c r="D80" i="2" s="1"/>
  <c r="C79" i="2"/>
  <c r="B79" i="2"/>
  <c r="C78" i="2"/>
  <c r="B78" i="2"/>
  <c r="D78" i="2" s="1"/>
  <c r="C77" i="2"/>
  <c r="D77" i="2" s="1"/>
  <c r="B77" i="2"/>
  <c r="D76" i="2"/>
  <c r="C76" i="2"/>
  <c r="B76" i="2"/>
  <c r="C75" i="2"/>
  <c r="B75" i="2"/>
  <c r="D75" i="2" s="1"/>
  <c r="AI31" i="2"/>
  <c r="AJ31" i="2" s="1"/>
  <c r="B64" i="2" s="1"/>
  <c r="AH31" i="2"/>
  <c r="AJ30" i="2"/>
  <c r="B63" i="2" s="1"/>
  <c r="AI30" i="2"/>
  <c r="AH30" i="2"/>
  <c r="AI29" i="2"/>
  <c r="AJ29" i="2" s="1"/>
  <c r="B62" i="2" s="1"/>
  <c r="AH29" i="2"/>
  <c r="AI28" i="2"/>
  <c r="AH28" i="2"/>
  <c r="AJ28" i="2" s="1"/>
  <c r="B61" i="2" s="1"/>
  <c r="AI27" i="2"/>
  <c r="AH27" i="2"/>
  <c r="AJ26" i="2"/>
  <c r="B59" i="2" s="1"/>
  <c r="AI26" i="2"/>
  <c r="AH26" i="2"/>
  <c r="AJ25" i="2"/>
  <c r="B58" i="2" s="1"/>
  <c r="AI25" i="2"/>
  <c r="AH25" i="2"/>
  <c r="AI24" i="2"/>
  <c r="AJ24" i="2" s="1"/>
  <c r="B57" i="2" s="1"/>
  <c r="AH24" i="2"/>
  <c r="AI23" i="2"/>
  <c r="AJ23" i="2" s="1"/>
  <c r="B56" i="2" s="1"/>
  <c r="AH23" i="2"/>
  <c r="AI22" i="2"/>
  <c r="AH22" i="2"/>
  <c r="AJ22" i="2" s="1"/>
  <c r="B55" i="2" s="1"/>
  <c r="AI21" i="2"/>
  <c r="AJ21" i="2" s="1"/>
  <c r="B54" i="2" s="1"/>
  <c r="AH21" i="2"/>
  <c r="AJ20" i="2"/>
  <c r="B53" i="2" s="1"/>
  <c r="AI20" i="2"/>
  <c r="AH20" i="2"/>
  <c r="AI19" i="2"/>
  <c r="AJ19" i="2" s="1"/>
  <c r="B52" i="2" s="1"/>
  <c r="AH19" i="2"/>
  <c r="AI18" i="2"/>
  <c r="AH18" i="2"/>
  <c r="AJ18" i="2" s="1"/>
  <c r="B51" i="2" s="1"/>
  <c r="AI17" i="2"/>
  <c r="AJ17" i="2" s="1"/>
  <c r="B50" i="2" s="1"/>
  <c r="AH17" i="2"/>
  <c r="AJ16" i="2"/>
  <c r="B49" i="2" s="1"/>
  <c r="AI16" i="2"/>
  <c r="AH16" i="2"/>
  <c r="AI15" i="2"/>
  <c r="AJ15" i="2" s="1"/>
  <c r="B48" i="2" s="1"/>
  <c r="AH15" i="2"/>
  <c r="AI14" i="2"/>
  <c r="AH14" i="2"/>
  <c r="AJ14" i="2" s="1"/>
  <c r="B47" i="2" s="1"/>
  <c r="AI13" i="2"/>
  <c r="AJ13" i="2" s="1"/>
  <c r="B46" i="2" s="1"/>
  <c r="AH13" i="2"/>
  <c r="AJ12" i="2"/>
  <c r="B45" i="2" s="1"/>
  <c r="AI12" i="2"/>
  <c r="AH12" i="2"/>
  <c r="AI11" i="2"/>
  <c r="AJ11" i="2" s="1"/>
  <c r="B44" i="2" s="1"/>
  <c r="AH11" i="2"/>
  <c r="AI10" i="2"/>
  <c r="AH10" i="2"/>
  <c r="AJ10" i="2" s="1"/>
  <c r="B43" i="2" s="1"/>
  <c r="AI9" i="2"/>
  <c r="AJ9" i="2" s="1"/>
  <c r="B42" i="2" s="1"/>
  <c r="AH9" i="2"/>
  <c r="AJ8" i="2"/>
  <c r="B41" i="2" s="1"/>
  <c r="AI8" i="2"/>
  <c r="AH8" i="2"/>
  <c r="AI7" i="2"/>
  <c r="AJ7" i="2" s="1"/>
  <c r="B40" i="2" s="1"/>
  <c r="AH7" i="2"/>
  <c r="AI6" i="2"/>
  <c r="AH6" i="2"/>
  <c r="AJ6" i="2" s="1"/>
  <c r="B39" i="2" s="1"/>
  <c r="AI5" i="2"/>
  <c r="AJ5" i="2" s="1"/>
  <c r="B38" i="2" s="1"/>
  <c r="AH5" i="2"/>
  <c r="AJ4" i="2"/>
  <c r="B37" i="2" s="1"/>
  <c r="AI4" i="2"/>
  <c r="AH4" i="2"/>
  <c r="AI3" i="2"/>
  <c r="AJ3" i="2" s="1"/>
  <c r="B36" i="2" s="1"/>
  <c r="AH3" i="2"/>
  <c r="AI2" i="2"/>
  <c r="AH2" i="2"/>
  <c r="B11" i="6" s="1"/>
  <c r="G32" i="1"/>
  <c r="F32" i="1"/>
  <c r="E32" i="1"/>
  <c r="D32" i="1"/>
  <c r="C32" i="1"/>
  <c r="B32" i="1"/>
  <c r="I32" i="1" s="1"/>
  <c r="I31" i="1"/>
  <c r="H31" i="1"/>
  <c r="J31" i="1" s="1"/>
  <c r="J30" i="1"/>
  <c r="I30" i="1"/>
  <c r="H30" i="1"/>
  <c r="J29" i="1"/>
  <c r="I29" i="1"/>
  <c r="H29" i="1"/>
  <c r="I28" i="1"/>
  <c r="H28" i="1"/>
  <c r="J28" i="1" s="1"/>
  <c r="I27" i="1"/>
  <c r="H27" i="1"/>
  <c r="J27" i="1" s="1"/>
  <c r="J26" i="1"/>
  <c r="I26" i="1"/>
  <c r="H26" i="1"/>
  <c r="J25" i="1"/>
  <c r="I25" i="1"/>
  <c r="H25" i="1"/>
  <c r="I24" i="1"/>
  <c r="H24" i="1"/>
  <c r="J24" i="1" s="1"/>
  <c r="I23" i="1"/>
  <c r="H23" i="1"/>
  <c r="J23" i="1" s="1"/>
  <c r="J22" i="1"/>
  <c r="I22" i="1"/>
  <c r="H22" i="1"/>
  <c r="J21" i="1"/>
  <c r="I21" i="1"/>
  <c r="H21" i="1"/>
  <c r="I20" i="1"/>
  <c r="H20" i="1"/>
  <c r="J20" i="1" s="1"/>
  <c r="I19" i="1"/>
  <c r="H19" i="1"/>
  <c r="J19" i="1" s="1"/>
  <c r="J18" i="1"/>
  <c r="I18" i="1"/>
  <c r="H18" i="1"/>
  <c r="J17" i="1"/>
  <c r="I17" i="1"/>
  <c r="H17" i="1"/>
  <c r="I16" i="1"/>
  <c r="H16" i="1"/>
  <c r="J16" i="1" s="1"/>
  <c r="I15" i="1"/>
  <c r="H15" i="1"/>
  <c r="J15" i="1" s="1"/>
  <c r="J14" i="1"/>
  <c r="I14" i="1"/>
  <c r="H14" i="1"/>
  <c r="J13" i="1"/>
  <c r="I13" i="1"/>
  <c r="H13" i="1"/>
  <c r="I12" i="1"/>
  <c r="H12" i="1"/>
  <c r="J12" i="1" s="1"/>
  <c r="I11" i="1"/>
  <c r="H11" i="1"/>
  <c r="J11" i="1" s="1"/>
  <c r="J10" i="1"/>
  <c r="I10" i="1"/>
  <c r="H10" i="1"/>
  <c r="J9" i="1"/>
  <c r="I9" i="1"/>
  <c r="H9" i="1"/>
  <c r="I8" i="1"/>
  <c r="H8" i="1"/>
  <c r="J8" i="1" s="1"/>
  <c r="I7" i="1"/>
  <c r="H7" i="1"/>
  <c r="J7" i="1" s="1"/>
  <c r="J6" i="1"/>
  <c r="I6" i="1"/>
  <c r="H6" i="1"/>
  <c r="J5" i="1"/>
  <c r="I5" i="1"/>
  <c r="H5" i="1"/>
  <c r="I4" i="1"/>
  <c r="H4" i="1"/>
  <c r="J4" i="1" s="1"/>
  <c r="I3" i="1"/>
  <c r="H3" i="1"/>
  <c r="J3" i="1" s="1"/>
  <c r="J2" i="1"/>
  <c r="I2" i="1"/>
  <c r="H2" i="1"/>
  <c r="H32" i="1" l="1"/>
  <c r="B10" i="6" s="1"/>
  <c r="B5" i="6"/>
  <c r="B5" i="5"/>
  <c r="B6" i="6"/>
  <c r="B6" i="5"/>
  <c r="AJ2" i="2"/>
  <c r="B35" i="2" s="1"/>
  <c r="B69" i="2"/>
  <c r="B7" i="6"/>
  <c r="B7" i="5"/>
  <c r="AJ27" i="2"/>
  <c r="B60" i="2" s="1"/>
  <c r="D79" i="2"/>
  <c r="B3" i="6"/>
  <c r="B3" i="5"/>
  <c r="B8" i="6"/>
  <c r="B8" i="5"/>
  <c r="G9" i="4"/>
  <c r="F9" i="4" s="1"/>
  <c r="G5" i="4"/>
  <c r="F5" i="4" s="1"/>
  <c r="G10" i="4"/>
  <c r="F10" i="4" s="1"/>
  <c r="G6" i="4"/>
  <c r="F6" i="4" s="1"/>
  <c r="G11" i="4"/>
  <c r="F11" i="4" s="1"/>
  <c r="G7" i="4"/>
  <c r="F7" i="4" s="1"/>
  <c r="G3" i="4"/>
  <c r="F3" i="4" s="1"/>
  <c r="G12" i="4"/>
  <c r="F12" i="4" s="1"/>
  <c r="G8" i="4"/>
  <c r="F8" i="4" s="1"/>
  <c r="G4" i="4"/>
  <c r="F4" i="4" s="1"/>
  <c r="B4" i="6"/>
  <c r="B4" i="5"/>
  <c r="B9" i="6"/>
  <c r="B9" i="5"/>
  <c r="B13" i="6"/>
  <c r="B70" i="2"/>
  <c r="B71" i="2" s="1"/>
</calcChain>
</file>

<file path=xl/sharedStrings.xml><?xml version="1.0" encoding="utf-8"?>
<sst xmlns="http://schemas.openxmlformats.org/spreadsheetml/2006/main" count="1835" uniqueCount="682">
  <si>
    <t>Sezione</t>
  </si>
  <si>
    <t>Elettori Iscritti</t>
  </si>
  <si>
    <t>Votanti</t>
  </si>
  <si>
    <t>Voti Validi</t>
  </si>
  <si>
    <t>Schede Bianche</t>
  </si>
  <si>
    <t>Schede Nulle</t>
  </si>
  <si>
    <t>Schede Contestate</t>
  </si>
  <si>
    <t>Totale Schede</t>
  </si>
  <si>
    <t>% Affluenza</t>
  </si>
  <si>
    <t>Esito</t>
  </si>
  <si>
    <t>TOTALE</t>
  </si>
  <si>
    <t>CAMPANIA POPOLARE</t>
  </si>
  <si>
    <t>MASTELLA NOI DI CENTRO NOI SUD</t>
  </si>
  <si>
    <t>A TESTA ALTA</t>
  </si>
  <si>
    <t>CASA RIFORMISTA PER LA CAMPANIA</t>
  </si>
  <si>
    <t>PARTITO DEMOCRATICO</t>
  </si>
  <si>
    <t>AVANTI CAMPANIA</t>
  </si>
  <si>
    <t>ALLEANZA VERDI E SINISTRA</t>
  </si>
  <si>
    <t>MOVIMENTO 5 STELLE</t>
  </si>
  <si>
    <t>ROBERTO FICO PRESIDENTE</t>
  </si>
  <si>
    <t>FORZA DEL POPOLO</t>
  </si>
  <si>
    <t>DIMENSIONE BANDECCHI</t>
  </si>
  <si>
    <t>CIRIELLI PRESIDENTE UNIONE DI CENTRO DEMOCRAZIA CRISTIANA</t>
  </si>
  <si>
    <t>LEGA CIRIELLI PRESIDENTE</t>
  </si>
  <si>
    <t>PENSIONATI CONSUMATORI CIRIELLI PRESIDENTE</t>
  </si>
  <si>
    <t>PPE FORZA ITALIA BERLUSCONI</t>
  </si>
  <si>
    <t>NOI MODERATI</t>
  </si>
  <si>
    <t>CIRIELLI PRESIDENTE PER LA CAMPANIA</t>
  </si>
  <si>
    <t>DEMOCRAZIA CRISTIANA CON ROTONDI CENTRO PER LA LIBERTA'</t>
  </si>
  <si>
    <t>GIORGIA MELONI PER CIRIELLI</t>
  </si>
  <si>
    <t>PER NICOLA CAMPANILE PRESIDENTE</t>
  </si>
  <si>
    <t>GRANATO</t>
  </si>
  <si>
    <t>FICO</t>
  </si>
  <si>
    <t>ARNESE</t>
  </si>
  <si>
    <t>BANDECCHI</t>
  </si>
  <si>
    <t>CIRIELLI</t>
  </si>
  <si>
    <t>CAMPANILE</t>
  </si>
  <si>
    <t>Solo GRANATO</t>
  </si>
  <si>
    <t>Solo FICO</t>
  </si>
  <si>
    <t>Solo ARNESE</t>
  </si>
  <si>
    <t>Solo BANDECCHI</t>
  </si>
  <si>
    <t>Solo CIRIELLI</t>
  </si>
  <si>
    <t>Solo CAMPANILE</t>
  </si>
  <si>
    <t>Totale Liste</t>
  </si>
  <si>
    <t>Totale Presidenti</t>
  </si>
  <si>
    <t>Differenza</t>
  </si>
  <si>
    <t>Liste collegate</t>
  </si>
  <si>
    <t>Sezione 1</t>
  </si>
  <si>
    <t>1→Granato; 2-9→Fico; 10→Arnese; 11→Bandecchi; 12-19→Cirielli; 20→Campanile</t>
  </si>
  <si>
    <t>Sezione 2</t>
  </si>
  <si>
    <t>Sezione 3</t>
  </si>
  <si>
    <t>Sezione 4</t>
  </si>
  <si>
    <t>Sezione 5</t>
  </si>
  <si>
    <t>Sezione 6</t>
  </si>
  <si>
    <t>Sezione 7</t>
  </si>
  <si>
    <t>Sezione 8</t>
  </si>
  <si>
    <t>Sezione 9</t>
  </si>
  <si>
    <t>Sezione 10</t>
  </si>
  <si>
    <t>Sezione 11</t>
  </si>
  <si>
    <t>Sezione 12</t>
  </si>
  <si>
    <t>Sezione 13</t>
  </si>
  <si>
    <t>Sezione  14</t>
  </si>
  <si>
    <t>Sezione 15</t>
  </si>
  <si>
    <t>Sezione 16</t>
  </si>
  <si>
    <t>Sezione 17</t>
  </si>
  <si>
    <t>Sezione 18</t>
  </si>
  <si>
    <t>Sezione 19</t>
  </si>
  <si>
    <t>Sezione 20</t>
  </si>
  <si>
    <t>Sezione 21</t>
  </si>
  <si>
    <t>Sezione 22</t>
  </si>
  <si>
    <t>Sezione 23</t>
  </si>
  <si>
    <t>Sezione 24</t>
  </si>
  <si>
    <t>Sezione 25</t>
  </si>
  <si>
    <t>Sezione 26</t>
  </si>
  <si>
    <t>Sezione 27</t>
  </si>
  <si>
    <t>Sezione 28</t>
  </si>
  <si>
    <t>Sezione 29</t>
  </si>
  <si>
    <t>Sezione 30</t>
  </si>
  <si>
    <t>Riepilogo differenze (Presidente &gt; Liste)</t>
  </si>
  <si>
    <t>Sezione 14</t>
  </si>
  <si>
    <t>REPORT GENERALE</t>
  </si>
  <si>
    <t>Totale Liste (tutte le sezioni)</t>
  </si>
  <si>
    <t>Totale Presidenti (tutte le sezioni)</t>
  </si>
  <si>
    <t>Differenza Totale (Pres - Liste)</t>
  </si>
  <si>
    <t>REPORT PER PRESIDENTE</t>
  </si>
  <si>
    <t>Presidente</t>
  </si>
  <si>
    <t>Totale liste collegate</t>
  </si>
  <si>
    <t>Totale Solo Presidente</t>
  </si>
  <si>
    <t>Totale Complessivo</t>
  </si>
  <si>
    <t>GRANATO Giuliano</t>
  </si>
  <si>
    <t>FICO Roberto</t>
  </si>
  <si>
    <t>ARNESE Carlo</t>
  </si>
  <si>
    <t>BANDECCHI Stefano</t>
  </si>
  <si>
    <t>CIRIELLI Edmondo</t>
  </si>
  <si>
    <t>CAMPANILE Nicola</t>
  </si>
  <si>
    <t>REPORT PER LISTA</t>
  </si>
  <si>
    <t>Lista</t>
  </si>
  <si>
    <t>Totale voti</t>
  </si>
  <si>
    <t>Consigliere</t>
  </si>
  <si>
    <t>Sezione (1-30)</t>
  </si>
  <si>
    <t>Sezione (2-30)</t>
  </si>
  <si>
    <t>Sezione (3-30)</t>
  </si>
  <si>
    <t>Sezione (4-30)</t>
  </si>
  <si>
    <t>Sezione (5-30)</t>
  </si>
  <si>
    <t>Sezione (6-30)</t>
  </si>
  <si>
    <t>Sezione (7-30)</t>
  </si>
  <si>
    <t>Sezione (8-30)</t>
  </si>
  <si>
    <t>Sezione (9-30)</t>
  </si>
  <si>
    <t>Sezione (10-30)</t>
  </si>
  <si>
    <t>Sezione (11-30)</t>
  </si>
  <si>
    <t>Sezione (12-30)</t>
  </si>
  <si>
    <t>Sezione (13-30)</t>
  </si>
  <si>
    <t>Sezione (14-30)</t>
  </si>
  <si>
    <t>Sezione (15-30)</t>
  </si>
  <si>
    <t>Sezione (16-30)</t>
  </si>
  <si>
    <t>Sezione (17-30)</t>
  </si>
  <si>
    <t>Sezione (18-30)</t>
  </si>
  <si>
    <t>Sezione (19-30)</t>
  </si>
  <si>
    <t>Sezione (20-30)</t>
  </si>
  <si>
    <t>Sezione (21-30)</t>
  </si>
  <si>
    <t>Sezione (22-30)</t>
  </si>
  <si>
    <t>Sezione (23-30)</t>
  </si>
  <si>
    <t>Sezione (24-30)</t>
  </si>
  <si>
    <t>Sezione (25-30)</t>
  </si>
  <si>
    <t>Sezione (26-30)</t>
  </si>
  <si>
    <t>Sezione (27-30)</t>
  </si>
  <si>
    <t>Sezione (28-30)</t>
  </si>
  <si>
    <t>Sezione (29-30)</t>
  </si>
  <si>
    <t>Sezione (30-30)</t>
  </si>
  <si>
    <t>Preferenze</t>
  </si>
  <si>
    <t xml:space="preserve">1 GRANATO GIULIANO DETTO GIULIANO </t>
  </si>
  <si>
    <t>2 MARANTA FRANCESCO DETTO FRANCO</t>
  </si>
  <si>
    <t xml:space="preserve">3 MARZIALE GIUSEPPE DETTO PINO </t>
  </si>
  <si>
    <t xml:space="preserve">4 AIELLO ASSUNTA </t>
  </si>
  <si>
    <t xml:space="preserve">5 AMODIO FEDERICA </t>
  </si>
  <si>
    <t xml:space="preserve">6 ANGELONE PAOLO </t>
  </si>
  <si>
    <t xml:space="preserve">7 CORDONE DOMENICO DETTO MIMMO </t>
  </si>
  <si>
    <t xml:space="preserve">8 D'ALISA PIETRO </t>
  </si>
  <si>
    <t xml:space="preserve">9 D'APUZZO MICHELE DETTO O SCELLONE </t>
  </si>
  <si>
    <t xml:space="preserve">10 DI NAPOLI CARLA </t>
  </si>
  <si>
    <t xml:space="preserve">11 DI NAPOLI MARIA DETTA MAGIC MERY </t>
  </si>
  <si>
    <t xml:space="preserve">12 FIERRAVANTI KATIA </t>
  </si>
  <si>
    <t xml:space="preserve">13 FIORE GIUSEPPE </t>
  </si>
  <si>
    <t xml:space="preserve">14 FORMICOLA EMILIANNA </t>
  </si>
  <si>
    <t xml:space="preserve">15 GENOVESE RENATO </t>
  </si>
  <si>
    <t xml:space="preserve">16 IERVOLINO MARIA TERESA DETTA MAITE </t>
  </si>
  <si>
    <t xml:space="preserve">17 LEDONNE MARIA </t>
  </si>
  <si>
    <t xml:space="preserve">18 LOSCIALE PIETRO </t>
  </si>
  <si>
    <t xml:space="preserve">19 LUISE GABRIELLA </t>
  </si>
  <si>
    <t xml:space="preserve">20 MADDALONI MARIO </t>
  </si>
  <si>
    <t xml:space="preserve">21 MADDALUNO MICHELE </t>
  </si>
  <si>
    <t xml:space="preserve">22 MODOLA DOMENICO DETTO MIMMO </t>
  </si>
  <si>
    <t xml:space="preserve">23 NASTI BIAGIO </t>
  </si>
  <si>
    <t>24 PETRONE CARMELA DETTA LINA</t>
  </si>
  <si>
    <t xml:space="preserve">25 PONTICELLI ANDREA </t>
  </si>
  <si>
    <t xml:space="preserve">26 TESORIERO SARA </t>
  </si>
  <si>
    <t xml:space="preserve">1 BARRA GIUSEPPE </t>
  </si>
  <si>
    <t xml:space="preserve">2 MANGANIELLO DOMENICO </t>
  </si>
  <si>
    <t xml:space="preserve">3 ALIBERTI MARIO </t>
  </si>
  <si>
    <t xml:space="preserve">4 CAIAZZO CONCETTA </t>
  </si>
  <si>
    <t xml:space="preserve">5 CECERE DENISE </t>
  </si>
  <si>
    <t xml:space="preserve">6 DI MAURO FABIOLA </t>
  </si>
  <si>
    <t xml:space="preserve">7 D'AURIA TIZIANA </t>
  </si>
  <si>
    <t xml:space="preserve">8 ESPOSITO DOMENICO </t>
  </si>
  <si>
    <t xml:space="preserve">9 GAUDIERI MARIA ROSARIA </t>
  </si>
  <si>
    <t xml:space="preserve">10 IORIO MARIA </t>
  </si>
  <si>
    <t xml:space="preserve">11 MARRA FRANCESCA PIA </t>
  </si>
  <si>
    <t xml:space="preserve">12 MARRAZZO DOMENICO DETTO MIMMO </t>
  </si>
  <si>
    <t xml:space="preserve">13 MAZZONE BRUNO </t>
  </si>
  <si>
    <t xml:space="preserve">14 MOSCA RAFFAELE </t>
  </si>
  <si>
    <t xml:space="preserve">15 NASO ANNA </t>
  </si>
  <si>
    <t xml:space="preserve">16 PALLONETTO DOMENICO </t>
  </si>
  <si>
    <t xml:space="preserve">17 PALUMBO ALESSANDRA </t>
  </si>
  <si>
    <t xml:space="preserve">18 PASCIA' ACHILLE </t>
  </si>
  <si>
    <t xml:space="preserve">19 PONTICIELLO SEVERINA DETTA VERIA </t>
  </si>
  <si>
    <t xml:space="preserve">20 RUSSO GIUSEPPINA </t>
  </si>
  <si>
    <t xml:space="preserve">21 SALIERNO LUISA </t>
  </si>
  <si>
    <t xml:space="preserve">22 SCARPITTI MAURO DETTO CAF </t>
  </si>
  <si>
    <t xml:space="preserve">23 SILVESTRE FRANCESCO DETTO SILVESTRI </t>
  </si>
  <si>
    <t xml:space="preserve">24 PISANO ROBERTA </t>
  </si>
  <si>
    <t xml:space="preserve">25 MARENA DARIO </t>
  </si>
  <si>
    <t xml:space="preserve">26 TUCCI ELEONORA </t>
  </si>
  <si>
    <t>27 COSTANZO NUNZIA NAPOLI</t>
  </si>
  <si>
    <t xml:space="preserve">1 FORTINI LUCIA </t>
  </si>
  <si>
    <t xml:space="preserve">2 CAIAZZA EMANUELA </t>
  </si>
  <si>
    <t xml:space="preserve">3 CASCONE CIRO </t>
  </si>
  <si>
    <t xml:space="preserve">4 CASILLO ROSSELLA </t>
  </si>
  <si>
    <t xml:space="preserve">5 CHIANESE GIOVANNI </t>
  </si>
  <si>
    <t xml:space="preserve">6 CIRILLO VINCENZO </t>
  </si>
  <si>
    <t xml:space="preserve">7 CROCETTO MICHELE </t>
  </si>
  <si>
    <t xml:space="preserve">8 D'ANGELO LIBERA </t>
  </si>
  <si>
    <t xml:space="preserve">9 DE LUCA ELISABETTA </t>
  </si>
  <si>
    <t xml:space="preserve">10 DE ROSA GIUSEPPINA </t>
  </si>
  <si>
    <t>11 DEL PRETE VINCENZO</t>
  </si>
  <si>
    <t xml:space="preserve">12 FIENGO MASSIMO </t>
  </si>
  <si>
    <t xml:space="preserve">13 FIORENTINO ANDREA </t>
  </si>
  <si>
    <t xml:space="preserve">14 GIOIELLI GERMANA </t>
  </si>
  <si>
    <t xml:space="preserve">15 IODICE ORNELLA </t>
  </si>
  <si>
    <t xml:space="preserve">16 LETTIERI VITTORIA </t>
  </si>
  <si>
    <t xml:space="preserve">17 LUONGO ANTONIO </t>
  </si>
  <si>
    <t xml:space="preserve">18 MAZZACANO MARIAROSARIA </t>
  </si>
  <si>
    <t xml:space="preserve">19 MOCERINO CARMINE </t>
  </si>
  <si>
    <t xml:space="preserve">20 PERCHIAZZI EMMA </t>
  </si>
  <si>
    <t xml:space="preserve">21 PORCELLI GIOVANNI </t>
  </si>
  <si>
    <t xml:space="preserve">22 RUSSO LIDIA </t>
  </si>
  <si>
    <t xml:space="preserve">23 SACCO ROSARIO </t>
  </si>
  <si>
    <t xml:space="preserve">24 URLO MARIA </t>
  </si>
  <si>
    <t xml:space="preserve">25 VANACORE VITTORIA DETTA VITTORIA </t>
  </si>
  <si>
    <t xml:space="preserve">26 VENANZONI DIEGO </t>
  </si>
  <si>
    <t xml:space="preserve">27 ZONFRILLO GIUSEPPE </t>
  </si>
  <si>
    <t xml:space="preserve">1 REA TERESA </t>
  </si>
  <si>
    <t xml:space="preserve">2 BIONDI IMMACOLATA </t>
  </si>
  <si>
    <t xml:space="preserve">3 BONETTI LUIGI </t>
  </si>
  <si>
    <t xml:space="preserve">4 BUONAJUTO CIRO DETTO CIRO </t>
  </si>
  <si>
    <t xml:space="preserve">5 CASERTA MARGHERITA </t>
  </si>
  <si>
    <t xml:space="preserve">6 CESARO ARMANDO </t>
  </si>
  <si>
    <t xml:space="preserve">7 CIOFFI IMMACOLATA </t>
  </si>
  <si>
    <t xml:space="preserve">8 COLELLA SERGIO </t>
  </si>
  <si>
    <t xml:space="preserve">9 COZZOLINO PASQUALE </t>
  </si>
  <si>
    <t xml:space="preserve">10 CUOMO ADELE DETTO ROMANO </t>
  </si>
  <si>
    <t xml:space="preserve">11 DI SCALA MARIA GRAZIA </t>
  </si>
  <si>
    <t xml:space="preserve">12 FORNARO ROSARIA </t>
  </si>
  <si>
    <t xml:space="preserve">13 GALIZIA MARIANO </t>
  </si>
  <si>
    <t xml:space="preserve">14 GIANNUZZI SAVELLI ISABELLA </t>
  </si>
  <si>
    <t xml:space="preserve">15 INTOCCIA OLGA </t>
  </si>
  <si>
    <t xml:space="preserve">16 LUPOLI ROSA </t>
  </si>
  <si>
    <t xml:space="preserve">17 MASCOLO MARIANNA </t>
  </si>
  <si>
    <t xml:space="preserve">18 MATAFORA VINCENZO </t>
  </si>
  <si>
    <t xml:space="preserve">19 NAPPA PAOLA </t>
  </si>
  <si>
    <t xml:space="preserve">20 PELLEGRINO EMILIO FRANCESCO </t>
  </si>
  <si>
    <t>21 PESCE SABRINA</t>
  </si>
  <si>
    <t xml:space="preserve">22 ROMEO SALVATORE </t>
  </si>
  <si>
    <t xml:space="preserve">23 ROSSI ANNA CHIARA </t>
  </si>
  <si>
    <t xml:space="preserve">24 RUGGIERO MANUEL </t>
  </si>
  <si>
    <t xml:space="preserve">25 SODANO ANNA </t>
  </si>
  <si>
    <t xml:space="preserve">26 VISCONTI FEDERICA MARIA </t>
  </si>
  <si>
    <t xml:space="preserve">27 VOLPE ENZA </t>
  </si>
  <si>
    <t xml:space="preserve">1 AMIRANTE FRANCESCA </t>
  </si>
  <si>
    <t xml:space="preserve">2 AMATO VINCENZA DETTA ENZA </t>
  </si>
  <si>
    <t xml:space="preserve">3 BAVA SABRINA </t>
  </si>
  <si>
    <t xml:space="preserve">4 BORRELLI ANTONIO </t>
  </si>
  <si>
    <t xml:space="preserve">5 BRASIELLO ANNA </t>
  </si>
  <si>
    <t xml:space="preserve">6 CAVALLO CLAUDIA </t>
  </si>
  <si>
    <t xml:space="preserve">7 CERCIELLO VINCENZO </t>
  </si>
  <si>
    <t>8 CIARAMELLA MARIA ANTONIETTA DETTA ANTONELLA</t>
  </si>
  <si>
    <t xml:space="preserve">9 CORTESE SALVATORE </t>
  </si>
  <si>
    <t xml:space="preserve">10 CRISTIANO ANTONIO </t>
  </si>
  <si>
    <t xml:space="preserve">11 ESPOSITO PASQUALE </t>
  </si>
  <si>
    <t xml:space="preserve">12 FIOLA CARMELA DETTA BRUNA </t>
  </si>
  <si>
    <t>13 FORTUNIO CONCETTA</t>
  </si>
  <si>
    <t xml:space="preserve">14 IACOBELLI ANGELA </t>
  </si>
  <si>
    <t xml:space="preserve">15 LIBERTI ANTONIO DETTO TONINO </t>
  </si>
  <si>
    <t xml:space="preserve">16 MADONNA SALVATORE </t>
  </si>
  <si>
    <t>17 MANFREDI MASSIMILIANO</t>
  </si>
  <si>
    <t xml:space="preserve">18 MARCIANO ANTONIO </t>
  </si>
  <si>
    <t xml:space="preserve">19 MAUTONE ELENA </t>
  </si>
  <si>
    <t xml:space="preserve">20 MILO REGINA </t>
  </si>
  <si>
    <t xml:space="preserve">21 MUSELLA ANNA </t>
  </si>
  <si>
    <t xml:space="preserve">22 NOVIELLO CONCETTA </t>
  </si>
  <si>
    <t xml:space="preserve">23 PASSARIELLO MARIAROSARIA </t>
  </si>
  <si>
    <t xml:space="preserve">24 RAIA LOREDANA </t>
  </si>
  <si>
    <t xml:space="preserve">25 SAVANELLI FRANCESCO </t>
  </si>
  <si>
    <t xml:space="preserve">26 ZANFARDINO FRANCESCO DETTO ZANFA </t>
  </si>
  <si>
    <t xml:space="preserve">27 ZINNO GIORGIO </t>
  </si>
  <si>
    <t xml:space="preserve">1 DEMITRY ANTONIO </t>
  </si>
  <si>
    <t xml:space="preserve">2 FANFARILLO PAOLA DETTA PAOLA </t>
  </si>
  <si>
    <t xml:space="preserve">3 CIARAMBINO VALERIA </t>
  </si>
  <si>
    <t xml:space="preserve">4 CIRILLO LUIGI </t>
  </si>
  <si>
    <t xml:space="preserve">5 ACIERNO PAOLA </t>
  </si>
  <si>
    <t xml:space="preserve">6 ANZALONE ERLISIANA DETTA ERLI </t>
  </si>
  <si>
    <t xml:space="preserve">7 CORREALE LUIGI </t>
  </si>
  <si>
    <t xml:space="preserve">8 DE CAPUA TOMMASO DETTO TOMMASO </t>
  </si>
  <si>
    <t xml:space="preserve">9 FARDELLO SOSSIO DETTO SOSSIO </t>
  </si>
  <si>
    <t xml:space="preserve">10 FERRILLO SASCHA </t>
  </si>
  <si>
    <t xml:space="preserve">11 FRANZESE MARIA GRAZIA </t>
  </si>
  <si>
    <t xml:space="preserve">12 FREZZA FULVIO </t>
  </si>
  <si>
    <t xml:space="preserve">13 GARGIULO SABRINA </t>
  </si>
  <si>
    <t xml:space="preserve">14 GIOVINE ROSARIA DETTA ROSARIA </t>
  </si>
  <si>
    <t xml:space="preserve">15 LANDOLFO MARIARCA </t>
  </si>
  <si>
    <t xml:space="preserve">16 MAUTONE RAFFAELE </t>
  </si>
  <si>
    <t xml:space="preserve">17 MENSORIO GIOVANNI </t>
  </si>
  <si>
    <t xml:space="preserve">18 MUSELLA ARIANNA </t>
  </si>
  <si>
    <t>19 NAPOLITANO MARIANTONIETTA DETTA MARINELLA</t>
  </si>
  <si>
    <t xml:space="preserve">20 NIGRO NUNZIA </t>
  </si>
  <si>
    <t xml:space="preserve">21 PALMA GIOVANNA </t>
  </si>
  <si>
    <t xml:space="preserve">22 PULEO RITA </t>
  </si>
  <si>
    <t xml:space="preserve">23 REMONDELLI PAOLO </t>
  </si>
  <si>
    <t xml:space="preserve">24 SOMMESE GIUSEPPE DETTO PEPPE </t>
  </si>
  <si>
    <t xml:space="preserve">25 STANZIONE LUISA </t>
  </si>
  <si>
    <t xml:space="preserve">26 VARAVALLO TERESA DETTA SISSI </t>
  </si>
  <si>
    <t xml:space="preserve">27 VIOLA ROSARIO </t>
  </si>
  <si>
    <t xml:space="preserve">1 AMODEO GIOVANNI DETTO GIANFRANCO </t>
  </si>
  <si>
    <t xml:space="preserve">2 ANDONAIA MICHELE </t>
  </si>
  <si>
    <t xml:space="preserve">3 ANDREOZZI ROSARIO </t>
  </si>
  <si>
    <t xml:space="preserve">4 AVELLINO MARIAROSARIA </t>
  </si>
  <si>
    <t xml:space="preserve">5 CANNAVACCIUOLO ALESSANDRO </t>
  </si>
  <si>
    <t xml:space="preserve">6 CEPARANO CARLO </t>
  </si>
  <si>
    <t xml:space="preserve">7 D'ANGELO SERGIO </t>
  </si>
  <si>
    <t xml:space="preserve">8 DAVIDE ANDREA LAERTE DETTO LAERTE </t>
  </si>
  <si>
    <t>9 DELLE CAVE TERRY DETTA TERESA DETTA TERRI</t>
  </si>
  <si>
    <t xml:space="preserve">10 DI PALMA CARMINE </t>
  </si>
  <si>
    <t xml:space="preserve">11 ESPOSITO MARCO </t>
  </si>
  <si>
    <t xml:space="preserve">12 FATAYER SOUZAN DETTA SUSAN </t>
  </si>
  <si>
    <t xml:space="preserve">13 FERRARA OLIMPIA DETTA OLIMPIA </t>
  </si>
  <si>
    <t xml:space="preserve">14 GAETA ROBERTA </t>
  </si>
  <si>
    <t xml:space="preserve">15 GIUGLIANO ANGELA ROSARIA DETTA ANGELA </t>
  </si>
  <si>
    <t xml:space="preserve">16 LOTITO ROSARIO </t>
  </si>
  <si>
    <t xml:space="preserve">17 MOMETTI VALENTINA </t>
  </si>
  <si>
    <t xml:space="preserve">18 NOTORIO GABRIELLA </t>
  </si>
  <si>
    <t xml:space="preserve">19 NUNZIATA MICHELE </t>
  </si>
  <si>
    <t xml:space="preserve">20 PARIBELLO VIRGINIA DETTA VIRNA </t>
  </si>
  <si>
    <t xml:space="preserve">21 PERROTTA ANTONIO </t>
  </si>
  <si>
    <t xml:space="preserve">22 ROLLIN GIUSEPPINA DETTA GIUSY </t>
  </si>
  <si>
    <t xml:space="preserve">23 SORRENTINO ANTONIO </t>
  </si>
  <si>
    <t xml:space="preserve">24 VARRIALE CIRO </t>
  </si>
  <si>
    <t>25 VISONE ROSARIO DETTO ROSARIO</t>
  </si>
  <si>
    <t xml:space="preserve">26 VITIELLO ROBERTA </t>
  </si>
  <si>
    <t xml:space="preserve">27 ZINGONE ALESSANDRO </t>
  </si>
  <si>
    <t xml:space="preserve">1 FELLA TRAPANESE LUCA DETTO TRAPANESE </t>
  </si>
  <si>
    <t xml:space="preserve">2 FLOCCO SALVATORE </t>
  </si>
  <si>
    <t xml:space="preserve">3 DE GIULIO TERESA </t>
  </si>
  <si>
    <t xml:space="preserve">4 GALLO LUIGI </t>
  </si>
  <si>
    <t xml:space="preserve">5 SAIELLO GENNARO </t>
  </si>
  <si>
    <t xml:space="preserve">6 NOLA PATRIZIA </t>
  </si>
  <si>
    <t xml:space="preserve">7 LANGELLOTTI ALESSANDRO </t>
  </si>
  <si>
    <t xml:space="preserve">8 PENNACCHIO ANTONIO JOSEPH </t>
  </si>
  <si>
    <t xml:space="preserve">9 PORCELLI MASSIMILIANO </t>
  </si>
  <si>
    <t xml:space="preserve">10 VIGNATI ELENA </t>
  </si>
  <si>
    <t xml:space="preserve">11 BENCIVENGA MICHELE </t>
  </si>
  <si>
    <t xml:space="preserve">12 PALMA STEFANO DETTO STEFANO </t>
  </si>
  <si>
    <t xml:space="preserve">13 PUZONE ANNA </t>
  </si>
  <si>
    <t xml:space="preserve">14 AMATO ANITA DETTA ANITA </t>
  </si>
  <si>
    <t xml:space="preserve">15 CAREDDA FERDINANDO </t>
  </si>
  <si>
    <t xml:space="preserve">16 COPPOLA ANNUNZIATA DETTA NUNZIA </t>
  </si>
  <si>
    <t xml:space="preserve">17 DI MATTEO IMMACOLATA DETTA MELINDA </t>
  </si>
  <si>
    <t xml:space="preserve">18 FERRUZZI MARCO </t>
  </si>
  <si>
    <t xml:space="preserve">19 GAROFALO ANNA </t>
  </si>
  <si>
    <t xml:space="preserve">20 GRAZIOSO GIUSEPPE DETTO GRAZIUSO </t>
  </si>
  <si>
    <t xml:space="preserve">21 MUTO CRESCENZO </t>
  </si>
  <si>
    <t xml:space="preserve">22 NAPOLITANO ROSARIO </t>
  </si>
  <si>
    <t xml:space="preserve">23 PELUSO MARIANO </t>
  </si>
  <si>
    <t xml:space="preserve">24 RISTORATO PASQUALE </t>
  </si>
  <si>
    <t xml:space="preserve">25 TAMMARO ENRICO </t>
  </si>
  <si>
    <t xml:space="preserve">26 VOLPE ROSA </t>
  </si>
  <si>
    <t xml:space="preserve">27 COPPOLA GENNARO DETTO GENNY </t>
  </si>
  <si>
    <t xml:space="preserve">1 RUSSO GIOVANNI </t>
  </si>
  <si>
    <t xml:space="preserve">2 CASTALDI MARIA CRISTINA </t>
  </si>
  <si>
    <t xml:space="preserve">3 CASTALDI VITALE DETTO VITALE </t>
  </si>
  <si>
    <t xml:space="preserve">4 COPPOLA LORENZO </t>
  </si>
  <si>
    <t xml:space="preserve">5 CUTINO CHRISTIAN </t>
  </si>
  <si>
    <t xml:space="preserve">6 D'ERRICO DAVIDE </t>
  </si>
  <si>
    <t xml:space="preserve">7 DE MARTINO PASQUALINO DETTO LINO </t>
  </si>
  <si>
    <t xml:space="preserve">8 DE MICCO NUNZIA </t>
  </si>
  <si>
    <t xml:space="preserve">9 DE ROSA GIUSEPPINA DETTA GIUSY </t>
  </si>
  <si>
    <t xml:space="preserve">10 DI GIROLAMO EMILIA </t>
  </si>
  <si>
    <t xml:space="preserve">11 ERCOLINO VALENTINA </t>
  </si>
  <si>
    <t xml:space="preserve">12 FABOZZI SIMONA </t>
  </si>
  <si>
    <t xml:space="preserve">13 FERRARA GIUSEPPE </t>
  </si>
  <si>
    <t xml:space="preserve">14 FUSCO CIRO </t>
  </si>
  <si>
    <t xml:space="preserve">15 GEIROLA SILVANA </t>
  </si>
  <si>
    <t>16 LO SOKHNA MAME DIARA BOUSSA DETTA SONIA</t>
  </si>
  <si>
    <t xml:space="preserve">17 MEMBRINI ORESTE </t>
  </si>
  <si>
    <t xml:space="preserve">18 MIGLIACCIO CARLO </t>
  </si>
  <si>
    <t xml:space="preserve">19 MONTI TINA </t>
  </si>
  <si>
    <t xml:space="preserve">20 PISCITELLI ITALO </t>
  </si>
  <si>
    <t xml:space="preserve">21 SABATINO GIOVANNI </t>
  </si>
  <si>
    <t xml:space="preserve">22 SIGNORILE ANNA </t>
  </si>
  <si>
    <t xml:space="preserve">23 SIMEONE GAETANO DETTO NINO </t>
  </si>
  <si>
    <t xml:space="preserve">24 SIMEOLI SALVATORE DETTO SIMEOLI </t>
  </si>
  <si>
    <t xml:space="preserve">25 SOLOMBRINO ROSA DETTA ROSSELLA </t>
  </si>
  <si>
    <t xml:space="preserve">26 TROTTA DONATELLA </t>
  </si>
  <si>
    <t xml:space="preserve">27 VARRIALE VINCENZO DETTO ENZO </t>
  </si>
  <si>
    <t xml:space="preserve">1 ESPOSITO ORNELLA </t>
  </si>
  <si>
    <t xml:space="preserve">2 VACCARO LUCIO </t>
  </si>
  <si>
    <t xml:space="preserve">3 SCOGNAMIGLIO DEBORA </t>
  </si>
  <si>
    <t xml:space="preserve">4 IANNONE UGO </t>
  </si>
  <si>
    <t xml:space="preserve">5 MARINO MARIA GRAZIA </t>
  </si>
  <si>
    <t xml:space="preserve">6 RUSSO RAFFAELE </t>
  </si>
  <si>
    <t xml:space="preserve">7 ELOQUENTE PAOLA </t>
  </si>
  <si>
    <t xml:space="preserve">8 PALLADINO FRANCO </t>
  </si>
  <si>
    <t xml:space="preserve">9 MANNA ANTONIETTA </t>
  </si>
  <si>
    <t xml:space="preserve">10 GALLOTTA GIUSEPPE </t>
  </si>
  <si>
    <t xml:space="preserve">11 ALFIERO CIECIELAG ALESSIA </t>
  </si>
  <si>
    <t xml:space="preserve">12 D'AMORE ANGELO </t>
  </si>
  <si>
    <t xml:space="preserve">13 BIFULCO ANGELO </t>
  </si>
  <si>
    <t xml:space="preserve">14 NAVARRA LUCIANO </t>
  </si>
  <si>
    <t xml:space="preserve">15 ROSSI GIUSEPPE </t>
  </si>
  <si>
    <t xml:space="preserve">16 AVOLIO MATILDE </t>
  </si>
  <si>
    <t xml:space="preserve">17 SABATINO GIUSEPPE JUNIOR </t>
  </si>
  <si>
    <t xml:space="preserve">18 MORESCO GIOVANNI </t>
  </si>
  <si>
    <t xml:space="preserve">19 SCOGNAMIGLIO LUIGI </t>
  </si>
  <si>
    <t xml:space="preserve">20 GRIMALDI CINZIA </t>
  </si>
  <si>
    <t xml:space="preserve">21 VENUTOLO DONATA ADALGISA </t>
  </si>
  <si>
    <t xml:space="preserve">22 RUSSO CARMELA </t>
  </si>
  <si>
    <t xml:space="preserve">23 MASTROIANNI ANTONIETTA </t>
  </si>
  <si>
    <t>24 ABASSI LAMIA EL ALIA</t>
  </si>
  <si>
    <t>25 RUSSO PASQUA</t>
  </si>
  <si>
    <t xml:space="preserve">26 ANSALONE ANTONIO </t>
  </si>
  <si>
    <t>27 PEZZULLO EMANUELE CASERTA</t>
  </si>
  <si>
    <t xml:space="preserve">1 AMBROSINO ANNA </t>
  </si>
  <si>
    <t xml:space="preserve">2 MARZIANI SALVATORE </t>
  </si>
  <si>
    <t xml:space="preserve">3 ALTAMURA VIVIANA </t>
  </si>
  <si>
    <t xml:space="preserve">4 ANNUNZIATA ELISA </t>
  </si>
  <si>
    <t xml:space="preserve">5 ATTANASIO GIULIO </t>
  </si>
  <si>
    <t xml:space="preserve">6 BOCCIA MARIA ROSARIA </t>
  </si>
  <si>
    <t xml:space="preserve">7 CACCAVALE MAURIZIO </t>
  </si>
  <si>
    <t xml:space="preserve">8 CANCIELLO GIROLAMO </t>
  </si>
  <si>
    <t xml:space="preserve">9 CIARFA GIUSEPPINA LAURA </t>
  </si>
  <si>
    <t xml:space="preserve">10 CIMINO ANTONIO </t>
  </si>
  <si>
    <t xml:space="preserve">11 COPPOLA CATELLO </t>
  </si>
  <si>
    <t xml:space="preserve">12 DE ROSA LUIGINA </t>
  </si>
  <si>
    <t xml:space="preserve">13 DI PALO GIOVANNI </t>
  </si>
  <si>
    <t xml:space="preserve">14 DI PRISCO FRANCESCO </t>
  </si>
  <si>
    <t xml:space="preserve">15 ERRICO PASQUALE </t>
  </si>
  <si>
    <t xml:space="preserve">16 FERRARA FRANCESCO </t>
  </si>
  <si>
    <t xml:space="preserve">17 GIULLINI ANNAMARIA </t>
  </si>
  <si>
    <t xml:space="preserve">18 GUIDA VINCENZO </t>
  </si>
  <si>
    <t xml:space="preserve">19 LOPES LUISA </t>
  </si>
  <si>
    <t xml:space="preserve">20 MAURO GIOVANNI </t>
  </si>
  <si>
    <t xml:space="preserve">21 MISTRETTA MARIAGRAZIA DETTA GRAZIA </t>
  </si>
  <si>
    <t xml:space="preserve">22 MOCCIA PELLEGRINO </t>
  </si>
  <si>
    <t xml:space="preserve">23 RICCIO FABIO </t>
  </si>
  <si>
    <t xml:space="preserve">24 ROGAZZO MASSIMO PIETRO </t>
  </si>
  <si>
    <t xml:space="preserve">25 SELVAGGIO ANTONIO </t>
  </si>
  <si>
    <t xml:space="preserve">26 SICA MARCO </t>
  </si>
  <si>
    <t xml:space="preserve">27 SPERA FELICE </t>
  </si>
  <si>
    <t xml:space="preserve">1 CACCAVALE ROSA </t>
  </si>
  <si>
    <t xml:space="preserve">2 MONTORO ALBERTO </t>
  </si>
  <si>
    <t xml:space="preserve">3 ORLANDO LUCA </t>
  </si>
  <si>
    <t xml:space="preserve">4 MUSTO GIANNI </t>
  </si>
  <si>
    <t xml:space="preserve">5 STRAVINO VALERIO ALFONSO </t>
  </si>
  <si>
    <t xml:space="preserve">6 CHIAROLANZA GIUSEPPE </t>
  </si>
  <si>
    <t xml:space="preserve">7 D'AUSILIO ROSARIA </t>
  </si>
  <si>
    <t xml:space="preserve">8 ORLANDO CIRO </t>
  </si>
  <si>
    <t xml:space="preserve">9 PORCELLI MARIO FRANCESCO </t>
  </si>
  <si>
    <t xml:space="preserve">10 PEPE FILOMENA </t>
  </si>
  <si>
    <t xml:space="preserve">11 SPINA ADRIANO </t>
  </si>
  <si>
    <t xml:space="preserve">12 CERRELLI GIAMPIERO </t>
  </si>
  <si>
    <t xml:space="preserve">13 ABBATE TROVATO MICHELANGELO </t>
  </si>
  <si>
    <t xml:space="preserve">14 PIANESE ANDREA </t>
  </si>
  <si>
    <t xml:space="preserve">15 BATTILORO MICHELE </t>
  </si>
  <si>
    <t xml:space="preserve">16 SALVATORE PASQUALINO </t>
  </si>
  <si>
    <t xml:space="preserve">17 CUOMO ANDREINA </t>
  </si>
  <si>
    <t xml:space="preserve">18 ESPOSITO MARTINA </t>
  </si>
  <si>
    <t xml:space="preserve">19 CIMMINO IRENE </t>
  </si>
  <si>
    <t xml:space="preserve">20 IRTO ALESSIA </t>
  </si>
  <si>
    <t>21 CINQUEGRANA CHIARA</t>
  </si>
  <si>
    <t xml:space="preserve">22 ABBATE FRANCESCO </t>
  </si>
  <si>
    <t xml:space="preserve">23 PURGANTE ANTONIO </t>
  </si>
  <si>
    <t xml:space="preserve">24 LA MARCA LUCIA </t>
  </si>
  <si>
    <t xml:space="preserve">25 GARGIULO ANTONIO </t>
  </si>
  <si>
    <t xml:space="preserve">26 SUCIU MARIA </t>
  </si>
  <si>
    <t xml:space="preserve">27 UGON LEANDRO </t>
  </si>
  <si>
    <t xml:space="preserve">1 DI MAGGIO DANIELA </t>
  </si>
  <si>
    <t xml:space="preserve">2 RESCIGNO CARMELA </t>
  </si>
  <si>
    <t xml:space="preserve">3 CINQUE GENNARO </t>
  </si>
  <si>
    <t xml:space="preserve">4 DI MAIOLO FELICE </t>
  </si>
  <si>
    <t xml:space="preserve">5 ALLOCCA FILOMENA DETTA FRANCESCA </t>
  </si>
  <si>
    <t xml:space="preserve">6 BOVE ANTONIO </t>
  </si>
  <si>
    <t xml:space="preserve">7 CAMPANA CIRO </t>
  </si>
  <si>
    <t xml:space="preserve">8 CARRINO ANDREA </t>
  </si>
  <si>
    <t xml:space="preserve">9 CASCONE ANTONELLA </t>
  </si>
  <si>
    <t xml:space="preserve">10 DE MARTINO MARIANO </t>
  </si>
  <si>
    <t xml:space="preserve">11 DEL DEO FRANCESCO </t>
  </si>
  <si>
    <t>12 ESPOSITO NICHOLAS DETTO NICO</t>
  </si>
  <si>
    <t>13 ESPOSITO ALAIA RAFFAELLA DETTA ALAIA</t>
  </si>
  <si>
    <t xml:space="preserve">14 FIUME MARIA GIOVANNA DETTA VARRIALE </t>
  </si>
  <si>
    <t xml:space="preserve">15 IADONISI MARIO DETTO MARIO </t>
  </si>
  <si>
    <t xml:space="preserve">16 LUSCO AUGUSTA </t>
  </si>
  <si>
    <t xml:space="preserve">17 MARCIANO GIUSEPPINA </t>
  </si>
  <si>
    <t>18 PERNA VIVIANA</t>
  </si>
  <si>
    <t xml:space="preserve">19 PICCOLO GRAZIA </t>
  </si>
  <si>
    <t xml:space="preserve">20 ROSTAN MICHELA DETTA MICA </t>
  </si>
  <si>
    <t xml:space="preserve">21 RUOCCO VINCENZO </t>
  </si>
  <si>
    <t xml:space="preserve">22 SERRA ALFREDO MARIA </t>
  </si>
  <si>
    <t xml:space="preserve">23 STRAZZULLO PASQUALE DETTO LINO </t>
  </si>
  <si>
    <t xml:space="preserve">24 STRAZZULLO ILARIA DETTA FORZA </t>
  </si>
  <si>
    <t xml:space="preserve">25 VACCARO SERGIO </t>
  </si>
  <si>
    <t xml:space="preserve">26 VAIANO ANTONIO </t>
  </si>
  <si>
    <t>27 NAPPI SEVERINO</t>
  </si>
  <si>
    <t xml:space="preserve">1 PERGAMO LUIGI </t>
  </si>
  <si>
    <t xml:space="preserve">2 MORINELLI MARIASSUNTA </t>
  </si>
  <si>
    <t xml:space="preserve">3 CIRILLO EMANUELA </t>
  </si>
  <si>
    <t xml:space="preserve">4 ALIBERTI ANNUNZIATA </t>
  </si>
  <si>
    <t xml:space="preserve">5 PLAITANO FRANCESCO </t>
  </si>
  <si>
    <t>6 BASILE NICOLA</t>
  </si>
  <si>
    <t xml:space="preserve">7 TESTA MARIA </t>
  </si>
  <si>
    <t xml:space="preserve">8 CAPUANO VINCENZO </t>
  </si>
  <si>
    <t xml:space="preserve">9 MARIANANTONI ZELINDA </t>
  </si>
  <si>
    <t xml:space="preserve">10 VISCO ANGELICA </t>
  </si>
  <si>
    <t xml:space="preserve">11 FIORE ANTONIO </t>
  </si>
  <si>
    <t xml:space="preserve">12 BUONOCORE DANIELE </t>
  </si>
  <si>
    <t xml:space="preserve">13 BUONOCORE PATRIZIO </t>
  </si>
  <si>
    <t xml:space="preserve">14 BUONOCORE SONIA </t>
  </si>
  <si>
    <t xml:space="preserve">15 DI NINO ANTONIO </t>
  </si>
  <si>
    <t xml:space="preserve">16 GALOTTA IRENE </t>
  </si>
  <si>
    <t xml:space="preserve">17 MASTROBERTI RAFFAELE </t>
  </si>
  <si>
    <t xml:space="preserve">18 TIMOFEYEVA NATALIA </t>
  </si>
  <si>
    <t xml:space="preserve">19 MILAZZO ANTONINO </t>
  </si>
  <si>
    <t xml:space="preserve">20 FIORE LUCA </t>
  </si>
  <si>
    <t xml:space="preserve">21 PACILIO FELICIA </t>
  </si>
  <si>
    <t xml:space="preserve">22 ZONA DANIELE </t>
  </si>
  <si>
    <t xml:space="preserve">1 GRILLO GUIDO </t>
  </si>
  <si>
    <t xml:space="preserve">2 CAMMISA FRANCESCO </t>
  </si>
  <si>
    <t xml:space="preserve">3 CARANDENTE ROSALBA AURORA </t>
  </si>
  <si>
    <t xml:space="preserve">4 CASCONE FRANCESCO DETTO FRANCO </t>
  </si>
  <si>
    <t xml:space="preserve">5 DE ROSA ROSARIA </t>
  </si>
  <si>
    <t xml:space="preserve">6 DI PAOLO GENNARO DETTO CIRIELLI </t>
  </si>
  <si>
    <t xml:space="preserve">7 DI FENZA PASQUALE </t>
  </si>
  <si>
    <t xml:space="preserve">8 ESPOSITO GABRIELE DETTO GABRIELE </t>
  </si>
  <si>
    <t xml:space="preserve">9 ESPOSITO MARIA DETTA MARIA </t>
  </si>
  <si>
    <t xml:space="preserve">10 ESPOSITO TORQUATO DETTO TORQUATO </t>
  </si>
  <si>
    <t xml:space="preserve">11 GUANGI SALVATORE DETTO GUANCI </t>
  </si>
  <si>
    <t xml:space="preserve">12 GUARINO GIUSEPPE DETTO PINO </t>
  </si>
  <si>
    <t xml:space="preserve">13 GUERRA GIUSIANA </t>
  </si>
  <si>
    <t xml:space="preserve">14 LAGO MARTINA </t>
  </si>
  <si>
    <t xml:space="preserve">15 LA MARCA SIMONA DETTA SIMONA </t>
  </si>
  <si>
    <t>16 LIBRANDI GIANFRANCO DETTO GIAN DETTO ALIBRANDI</t>
  </si>
  <si>
    <t xml:space="preserve">17 MIRANDA MARICA DETTA MARICA </t>
  </si>
  <si>
    <t>18 NAPPI CONCETTA IMMACOLATA DETTA IMMA</t>
  </si>
  <si>
    <t xml:space="preserve">19 PANICO ASSUNTA DETTA SUSY </t>
  </si>
  <si>
    <t>20 PELLICCIA MASSIMO DETTO MASSIMO</t>
  </si>
  <si>
    <t xml:space="preserve">21 RENZI LUIGI </t>
  </si>
  <si>
    <t xml:space="preserve">22 RICCI BARBARA </t>
  </si>
  <si>
    <t xml:space="preserve">23 TAFURI DOMENICO </t>
  </si>
  <si>
    <t xml:space="preserve">24 TAMMARO BARBARA </t>
  </si>
  <si>
    <t xml:space="preserve">25 TARANTINO IVANA DETTA IVI </t>
  </si>
  <si>
    <t xml:space="preserve">26 PIROZZI GIOVANNI </t>
  </si>
  <si>
    <t xml:space="preserve">27 ALFANO RITA </t>
  </si>
  <si>
    <t xml:space="preserve">1 GUARINO RICCARDO </t>
  </si>
  <si>
    <t xml:space="preserve">2 SESSA OLGA </t>
  </si>
  <si>
    <t xml:space="preserve">3 CHIANTESE GIUSEPPE </t>
  </si>
  <si>
    <t xml:space="preserve">4 ACCIARINO IDA </t>
  </si>
  <si>
    <t xml:space="preserve">5 ADOLESCENTE AMERICO </t>
  </si>
  <si>
    <t>6 ALLOCCA GAETANO</t>
  </si>
  <si>
    <t xml:space="preserve">7 ANASTASIO TOMMASO </t>
  </si>
  <si>
    <t xml:space="preserve">8 CAIAFA STEFANIA </t>
  </si>
  <si>
    <t xml:space="preserve">9 CAPOZZI KATIA </t>
  </si>
  <si>
    <t xml:space="preserve">10 CASSESE FELICE </t>
  </si>
  <si>
    <t xml:space="preserve">11 DANIELE GIANLUCA </t>
  </si>
  <si>
    <t xml:space="preserve">12 ESPOSITO MARIALUISA </t>
  </si>
  <si>
    <t xml:space="preserve">13 FORMICOLA ANTONELLA </t>
  </si>
  <si>
    <t xml:space="preserve">14 MASSA CARMINE </t>
  </si>
  <si>
    <t xml:space="preserve">15 MAURO PAOLA </t>
  </si>
  <si>
    <t xml:space="preserve">16 MELE CLELIA </t>
  </si>
  <si>
    <t xml:space="preserve">17 MOLLO FELICE </t>
  </si>
  <si>
    <t xml:space="preserve">18 ONORATO UMBERTO </t>
  </si>
  <si>
    <t xml:space="preserve">19 PAPACCIO NAPOLETANO ANDREA </t>
  </si>
  <si>
    <t xml:space="preserve">20 PASTORE ALESSANDRO </t>
  </si>
  <si>
    <t xml:space="preserve">21 PETRONE MARIALUISA </t>
  </si>
  <si>
    <t>22 STANISLAO DIANA</t>
  </si>
  <si>
    <t xml:space="preserve">23 VARLESE ROBERTA </t>
  </si>
  <si>
    <t xml:space="preserve">24 BASILE VINCENZA </t>
  </si>
  <si>
    <t>25 CAPUTO LUCIA</t>
  </si>
  <si>
    <t xml:space="preserve">26 TROSELJ ALESSANDRA DETTA TROSELI </t>
  </si>
  <si>
    <t xml:space="preserve">27 DE CESARE GIUSEPPE </t>
  </si>
  <si>
    <t>1 MAZZARESE FARDELLA MUNGIVERA CLAUDIO DETTO MUNGIVERA</t>
  </si>
  <si>
    <t xml:space="preserve">2 ABAGNALE ANNA </t>
  </si>
  <si>
    <t xml:space="preserve">3 ABAGNALE LUIGI DETTO LUIGI </t>
  </si>
  <si>
    <t xml:space="preserve">4 AMBROSIO CONCETTA DETTA TINA </t>
  </si>
  <si>
    <t xml:space="preserve">5 BOCCARUSSO PASQUALE DETTO CIRO </t>
  </si>
  <si>
    <t xml:space="preserve">6 CARDAMURO RAFFAELE </t>
  </si>
  <si>
    <t xml:space="preserve">7 CIRILLO TERESA DETTA TERESA </t>
  </si>
  <si>
    <t xml:space="preserve">8 DE PAULIS MICHELE </t>
  </si>
  <si>
    <t xml:space="preserve">9 DI BIASE ANNA </t>
  </si>
  <si>
    <t xml:space="preserve">10 DI CAPUA CATELLO DETTO LELLO </t>
  </si>
  <si>
    <t xml:space="preserve">11 DI GIOVANNI CARMELA DETTA CARMEN </t>
  </si>
  <si>
    <t xml:space="preserve">12 D'ESPOSITO LAURA DETTO ESPOSITO </t>
  </si>
  <si>
    <t xml:space="preserve">13 LIGUORI GIAN LUCA DETTO LUCA </t>
  </si>
  <si>
    <t xml:space="preserve">14 IOVINO FRANCESCO </t>
  </si>
  <si>
    <t xml:space="preserve">15 LA PIETRA MICHELE </t>
  </si>
  <si>
    <t xml:space="preserve">16 MALLARDO FRANCESCO </t>
  </si>
  <si>
    <t>17 MARESCA VINCENZA</t>
  </si>
  <si>
    <t xml:space="preserve">18 MASSA MARCO </t>
  </si>
  <si>
    <t xml:space="preserve">19 MONTIGLIA IVANA </t>
  </si>
  <si>
    <t xml:space="preserve">20 MUSCARA' MARIA DETTA MARÌ </t>
  </si>
  <si>
    <t xml:space="preserve">21 ORABONA ANNA </t>
  </si>
  <si>
    <t xml:space="preserve">22 PAGANO GIOVANNI </t>
  </si>
  <si>
    <t>23 ROMANO MARIA FIAMMETTA DETTA FIAMMETTA</t>
  </si>
  <si>
    <t xml:space="preserve">24 SIFO SABRINA </t>
  </si>
  <si>
    <t xml:space="preserve">25 TAMBARO GIULIANA </t>
  </si>
  <si>
    <t>26 VETRANO MICHELINA GIUSEPPINA DETTA MICHELA</t>
  </si>
  <si>
    <t xml:space="preserve">27 PISANI ANGELO DETTO AVV PISANI </t>
  </si>
  <si>
    <t xml:space="preserve">1 ERRICO SERENA </t>
  </si>
  <si>
    <t xml:space="preserve">2 D'ALTERIO ALESSANDRO EROS DETTO EROS </t>
  </si>
  <si>
    <t xml:space="preserve">3 ALVITI GIUSEPPE </t>
  </si>
  <si>
    <t xml:space="preserve">4 ARENA ORNELLA </t>
  </si>
  <si>
    <t xml:space="preserve">5 BIONDO DANIELE </t>
  </si>
  <si>
    <t xml:space="preserve">6 BOCCHETTI MARIO </t>
  </si>
  <si>
    <t xml:space="preserve">7 CAPASSO MASSIMO </t>
  </si>
  <si>
    <t xml:space="preserve">8 CESARINI DAVIDE </t>
  </si>
  <si>
    <t xml:space="preserve">9 COPPOLA MASSIMO </t>
  </si>
  <si>
    <t xml:space="preserve">10 ERRICO GIULIO </t>
  </si>
  <si>
    <t xml:space="preserve">11 FORMISANO PAMELA </t>
  </si>
  <si>
    <t xml:space="preserve">12 GALLO RAFFAELE </t>
  </si>
  <si>
    <t xml:space="preserve">13 GAROFALO ANNA </t>
  </si>
  <si>
    <t xml:space="preserve">14 MARCOCCI GIANCARLO </t>
  </si>
  <si>
    <t xml:space="preserve">15 MONTAPERTO EMILIANA </t>
  </si>
  <si>
    <t xml:space="preserve">16 NAPPI LUIGI </t>
  </si>
  <si>
    <t xml:space="preserve">17 PERNA MONICA </t>
  </si>
  <si>
    <t xml:space="preserve">18 ROMANO SIMONE </t>
  </si>
  <si>
    <t xml:space="preserve">19 SIGISMONDO MARIA ANGELA </t>
  </si>
  <si>
    <t xml:space="preserve">20 STISCIA PAOLA </t>
  </si>
  <si>
    <t xml:space="preserve">21 ROMEO ANNAMARIA </t>
  </si>
  <si>
    <t xml:space="preserve">22 TEDESCO DANILA </t>
  </si>
  <si>
    <t xml:space="preserve">23 VELTRI LUCIANO ANDREA </t>
  </si>
  <si>
    <t xml:space="preserve">24 PICILLO SIMONE </t>
  </si>
  <si>
    <t>25 REPOLE GIUSEPPE BENEVENTO</t>
  </si>
  <si>
    <t>1 SANGIULIANO GENNARO DETTO GENNY</t>
  </si>
  <si>
    <t>2 ABBATANGELO IONE DETTA IONE</t>
  </si>
  <si>
    <t xml:space="preserve">3 ACAMPORA ALESSIA </t>
  </si>
  <si>
    <t xml:space="preserve">4 AMBROSIO ANTONIO </t>
  </si>
  <si>
    <t xml:space="preserve">5 BARBATO RAFFAELE </t>
  </si>
  <si>
    <t xml:space="preserve">6 BIFARO EMANUELE MARIA </t>
  </si>
  <si>
    <t xml:space="preserve">7 BUSCO ROSARIO </t>
  </si>
  <si>
    <t xml:space="preserve">8 CASTALDO BIAGIO </t>
  </si>
  <si>
    <t xml:space="preserve">9 CELENTANO ANNUNZIATA DETTA TITTI </t>
  </si>
  <si>
    <t xml:space="preserve">10 CIRILLO MARIANNA </t>
  </si>
  <si>
    <t xml:space="preserve">11 DE MARTINO GIANLUIGI </t>
  </si>
  <si>
    <t xml:space="preserve">12 FELE PALMIRA DETTA IRA </t>
  </si>
  <si>
    <t xml:space="preserve">13 FERRARO CARMINE </t>
  </si>
  <si>
    <t xml:space="preserve">14 GUARINO ADAMO DETTO ADAMO </t>
  </si>
  <si>
    <t xml:space="preserve">15 IANNICIELLO MASSIMO </t>
  </si>
  <si>
    <t xml:space="preserve">16 MARINO FRANCESCA </t>
  </si>
  <si>
    <t xml:space="preserve">17 MOCERINO ARIANNA DETTA ARIANNA </t>
  </si>
  <si>
    <t xml:space="preserve">18 MOSCHETTI MAURIZIO </t>
  </si>
  <si>
    <t xml:space="preserve">19 NONNO MARCO </t>
  </si>
  <si>
    <t xml:space="preserve">20 PANICO GIOVANNI </t>
  </si>
  <si>
    <t xml:space="preserve">21 PISACANE RAFFAELE MARIA </t>
  </si>
  <si>
    <t xml:space="preserve">22 REGINELLI ARISTIDE </t>
  </si>
  <si>
    <t xml:space="preserve">23 RIGGI MICHELE DETTO MICHELE </t>
  </si>
  <si>
    <t xml:space="preserve">24 ROMANO LEONILDE DETTA LEA </t>
  </si>
  <si>
    <t xml:space="preserve">25 SAVOIA ANIELLO DETTO NELLO </t>
  </si>
  <si>
    <t xml:space="preserve">26 TURCO MADDALENA DETTA MARILENA </t>
  </si>
  <si>
    <t>27 VASTOLA VINCENZO</t>
  </si>
  <si>
    <t xml:space="preserve">1 VERNA CARLO </t>
  </si>
  <si>
    <t xml:space="preserve">2 MARFELLA ANTONIO </t>
  </si>
  <si>
    <t xml:space="preserve">3 DI DONNA GIUSEPPINA DETTA PINA </t>
  </si>
  <si>
    <t xml:space="preserve">4 AMATO GIUSEPPINA DETTA PINA </t>
  </si>
  <si>
    <t xml:space="preserve">5 IRACE GIUSEPPE DETTO PEPPE </t>
  </si>
  <si>
    <t xml:space="preserve">6 MERCOGLIANO FELICE </t>
  </si>
  <si>
    <t xml:space="preserve">7 ALFANO ROSARIO </t>
  </si>
  <si>
    <t>8 AMBROSANIO FRANCESCA</t>
  </si>
  <si>
    <t>9 BALESTRIERI MORESE ALBERTINA DETTA ALBERTINA</t>
  </si>
  <si>
    <t xml:space="preserve">10 CERASE GERARDO </t>
  </si>
  <si>
    <t xml:space="preserve">11 CUSANO SERENA </t>
  </si>
  <si>
    <t xml:space="preserve">12 DI GENNARO MARIA GRAZIA DETTA GRAZIA </t>
  </si>
  <si>
    <t xml:space="preserve">13 IASEVOLI TOMMASINO DETTO TOMMASO </t>
  </si>
  <si>
    <t xml:space="preserve">14 LECCE SERGIO </t>
  </si>
  <si>
    <t xml:space="preserve">15 MAGGIORE GIULIO </t>
  </si>
  <si>
    <t xml:space="preserve">16 MAGLIONE MARIA </t>
  </si>
  <si>
    <t xml:space="preserve">17 MIROLLA GENNARO </t>
  </si>
  <si>
    <t xml:space="preserve">18 MONSURRÒ MARIA ROSARIA </t>
  </si>
  <si>
    <t xml:space="preserve">19 PACE PAOLO </t>
  </si>
  <si>
    <t xml:space="preserve">20 PICCIRILLO STEFANO </t>
  </si>
  <si>
    <t xml:space="preserve">21 PLATONE ENRICO </t>
  </si>
  <si>
    <t xml:space="preserve">22 PRIORE CHIARA </t>
  </si>
  <si>
    <t xml:space="preserve">23 SPERANZA GIOVANNI DETTO GIANNI </t>
  </si>
  <si>
    <t xml:space="preserve">24 STABILE CARMINE </t>
  </si>
  <si>
    <t xml:space="preserve">25 VELOTTA STELLA </t>
  </si>
  <si>
    <t xml:space="preserve">26 VENTURINO DANILO </t>
  </si>
  <si>
    <t>27 VITIELLO PIETRO TORRE DEL GRECO</t>
  </si>
  <si>
    <t>Elenco Consiglieri (univoci)</t>
  </si>
  <si>
    <t>Totale Preferenze</t>
  </si>
  <si>
    <t>Top 10 Consiglieri</t>
  </si>
  <si>
    <t>Pos.</t>
  </si>
  <si>
    <t>Elezioni Regionali 2025 – Sant'Antimo (Dashboard)</t>
  </si>
  <si>
    <t>Elettori Totali</t>
  </si>
  <si>
    <t>Votanti Totali</t>
  </si>
  <si>
    <t>Affluenza %</t>
  </si>
  <si>
    <t>Bianche</t>
  </si>
  <si>
    <t>Nulle</t>
  </si>
  <si>
    <t>Contest.</t>
  </si>
  <si>
    <t>Comune di Sant'Antimo – Elezioni Regionali Campania 2025</t>
  </si>
  <si>
    <t>Aggiornato al:</t>
  </si>
  <si>
    <t>Totale Elettori Iscritti</t>
  </si>
  <si>
    <t>Totale Votanti</t>
  </si>
  <si>
    <t>Affluenza (%)</t>
  </si>
  <si>
    <t>Schede Valide</t>
  </si>
  <si>
    <t>Somma Voti Liste (tutte le liste)</t>
  </si>
  <si>
    <t>Voti Solo Presidente (totale)</t>
  </si>
  <si>
    <t>Voti Pres.+Liste (totale)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</si>
</sst>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\.mm"/>
  </numFmts>
  <fonts count="11">
    <font>
      <sz val="11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color theme="0"/>
      <name val="Calibri"/>
    </font>
    <font>
      <b/>
      <sz val="14"/>
      <color theme="0"/>
      <name val="Calibri"/>
    </font>
    <font>
      <sz val="11"/>
      <name val="Calibri"/>
    </font>
    <font>
      <b/>
      <sz val="12"/>
      <color theme="0"/>
      <name val="Calibri"/>
    </font>
  </fonts>
  <fills count="29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E7F3F8"/>
        <bgColor rgb="FFE7F3F8"/>
      </patternFill>
    </fill>
    <fill>
      <patternFill patternType="solid">
        <fgColor rgb="FFEAF1DD"/>
        <bgColor rgb="FFEAF1DD"/>
      </patternFill>
    </fill>
    <fill>
      <patternFill patternType="solid">
        <fgColor theme="4"/>
        <bgColor theme="4"/>
      </patternFill>
    </fill>
    <fill>
      <patternFill patternType="solid">
        <fgColor rgb="FFCCE5FF"/>
        <bgColor rgb="FFCCE5FF"/>
      </patternFill>
    </fill>
    <fill>
      <patternFill patternType="solid">
        <fgColor rgb="FFCCFFCC"/>
        <bgColor rgb="FFCCFFCC"/>
      </patternFill>
    </fill>
    <fill>
      <patternFill patternType="solid">
        <fgColor rgb="FFFFF2CC"/>
        <bgColor rgb="FFFFF2CC"/>
      </patternFill>
    </fill>
    <fill>
      <patternFill patternType="solid">
        <fgColor rgb="FF1F497D"/>
        <bgColor rgb="FF1F497D"/>
      </patternFill>
    </fill>
    <fill>
      <patternFill patternType="solid">
        <fgColor rgb="FFD99594"/>
        <bgColor rgb="FFD99594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  <fill>
      <patternFill patternType="solid">
        <fgColor rgb="FFC4BD97"/>
        <bgColor rgb="FFC4BD97"/>
      </patternFill>
    </fill>
    <fill>
      <patternFill patternType="solid">
        <fgColor rgb="FFE5B8B7"/>
        <bgColor rgb="FFE5B8B7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38953"/>
        <bgColor rgb="FF938953"/>
      </patternFill>
    </fill>
    <fill>
      <patternFill patternType="solid">
        <fgColor rgb="FF95B3D7"/>
        <bgColor rgb="FF95B3D7"/>
      </patternFill>
    </fill>
    <fill>
      <patternFill patternType="solid">
        <fgColor rgb="FFEEECE1"/>
        <bgColor rgb="FFEEECE1"/>
      </patternFill>
    </fill>
    <fill>
      <patternFill patternType="solid">
        <fgColor rgb="FF953734"/>
        <bgColor rgb="FF95373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0" fontId="2" fillId="3" borderId="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10" fontId="2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0" fontId="4" fillId="9" borderId="1" xfId="0" applyFont="1" applyFill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10" borderId="2" xfId="0" applyFont="1" applyFill="1" applyBorder="1"/>
    <xf numFmtId="0" fontId="2" fillId="3" borderId="2" xfId="0" applyFont="1" applyFill="1" applyBorder="1" applyAlignment="1"/>
    <xf numFmtId="0" fontId="2" fillId="0" borderId="2" xfId="0" applyFont="1" applyBorder="1" applyAlignment="1"/>
    <xf numFmtId="0" fontId="2" fillId="11" borderId="2" xfId="0" applyFont="1" applyFill="1" applyBorder="1"/>
    <xf numFmtId="0" fontId="2" fillId="12" borderId="2" xfId="0" applyFont="1" applyFill="1" applyBorder="1"/>
    <xf numFmtId="0" fontId="2" fillId="13" borderId="2" xfId="0" applyFont="1" applyFill="1" applyBorder="1"/>
    <xf numFmtId="0" fontId="2" fillId="14" borderId="2" xfId="0" applyFont="1" applyFill="1" applyBorder="1"/>
    <xf numFmtId="0" fontId="2" fillId="15" borderId="2" xfId="0" applyFont="1" applyFill="1" applyBorder="1"/>
    <xf numFmtId="0" fontId="2" fillId="16" borderId="2" xfId="0" applyFont="1" applyFill="1" applyBorder="1"/>
    <xf numFmtId="0" fontId="2" fillId="17" borderId="2" xfId="0" applyFont="1" applyFill="1" applyBorder="1"/>
    <xf numFmtId="0" fontId="2" fillId="18" borderId="2" xfId="0" applyFont="1" applyFill="1" applyBorder="1"/>
    <xf numFmtId="0" fontId="2" fillId="4" borderId="2" xfId="0" applyFont="1" applyFill="1" applyBorder="1"/>
    <xf numFmtId="0" fontId="2" fillId="19" borderId="2" xfId="0" applyFont="1" applyFill="1" applyBorder="1"/>
    <xf numFmtId="0" fontId="2" fillId="20" borderId="2" xfId="0" applyFont="1" applyFill="1" applyBorder="1"/>
    <xf numFmtId="0" fontId="2" fillId="21" borderId="2" xfId="0" applyFont="1" applyFill="1" applyBorder="1"/>
    <xf numFmtId="0" fontId="2" fillId="22" borderId="2" xfId="0" applyFont="1" applyFill="1" applyBorder="1"/>
    <xf numFmtId="0" fontId="2" fillId="23" borderId="2" xfId="0" applyFont="1" applyFill="1" applyBorder="1"/>
    <xf numFmtId="0" fontId="2" fillId="24" borderId="2" xfId="0" applyFont="1" applyFill="1" applyBorder="1"/>
    <xf numFmtId="0" fontId="2" fillId="25" borderId="2" xfId="0" applyFont="1" applyFill="1" applyBorder="1"/>
    <xf numFmtId="0" fontId="2" fillId="26" borderId="2" xfId="0" applyFont="1" applyFill="1" applyBorder="1"/>
    <xf numFmtId="0" fontId="2" fillId="27" borderId="2" xfId="0" applyFont="1" applyFill="1" applyBorder="1"/>
    <xf numFmtId="0" fontId="2" fillId="28" borderId="2" xfId="0" applyFont="1" applyFill="1" applyBorder="1"/>
    <xf numFmtId="0" fontId="7" fillId="9" borderId="1" xfId="0" applyFont="1" applyFill="1" applyBorder="1"/>
    <xf numFmtId="0" fontId="7" fillId="5" borderId="2" xfId="0" applyFont="1" applyFill="1" applyBorder="1"/>
    <xf numFmtId="10" fontId="7" fillId="5" borderId="2" xfId="0" applyNumberFormat="1" applyFont="1" applyFill="1" applyBorder="1"/>
    <xf numFmtId="0" fontId="10" fillId="9" borderId="1" xfId="0" applyFont="1" applyFill="1" applyBorder="1"/>
    <xf numFmtId="164" fontId="2" fillId="0" borderId="0" xfId="0" applyNumberFormat="1" applyFont="1"/>
    <xf numFmtId="0" fontId="8" fillId="9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</cellXfs>
  <cellStyles count="1">
    <cellStyle name="Normale" xfId="0" builtinId="0"/>
  </cellStyles>
  <dxfs count="31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Distribuzione Schede (totali)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</c:dPt>
          <c:dPt>
            <c:idx val="1"/>
            <c:bubble3D val="0"/>
            <c:spPr>
              <a:solidFill>
                <a:srgbClr val="C0504D"/>
              </a:solidFill>
            </c:spPr>
          </c:dPt>
          <c:dPt>
            <c:idx val="2"/>
            <c:bubble3D val="0"/>
            <c:spPr>
              <a:solidFill>
                <a:srgbClr val="9BBB59"/>
              </a:solidFill>
            </c:spPr>
          </c:dPt>
          <c:dPt>
            <c:idx val="3"/>
            <c:bubble3D val="0"/>
            <c:spPr>
              <a:solidFill>
                <a:srgbClr val="8064A2"/>
              </a:solidFill>
            </c:spPr>
          </c:dPt>
          <c:cat>
            <c:strRef>
              <c:f>Dashboard!$A$6:$A$9</c:f>
              <c:strCache>
                <c:ptCount val="4"/>
                <c:pt idx="0">
                  <c:v>Voti Validi</c:v>
                </c:pt>
                <c:pt idx="1">
                  <c:v>Bianche</c:v>
                </c:pt>
                <c:pt idx="2">
                  <c:v>Nulle</c:v>
                </c:pt>
                <c:pt idx="3">
                  <c:v>Contest.</c:v>
                </c:pt>
              </c:strCache>
            </c:strRef>
          </c:cat>
          <c:val>
            <c:numRef>
              <c:f>Dashboard!$B$6:$B$9</c:f>
              <c:numCache>
                <c:formatCode>General</c:formatCode>
                <c:ptCount val="4"/>
                <c:pt idx="0">
                  <c:v>11136</c:v>
                </c:pt>
                <c:pt idx="1">
                  <c:v>79</c:v>
                </c:pt>
                <c:pt idx="2">
                  <c:v>189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Top 10 Consiglieri (Preferenze)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'Riepilogo Consiglieri'!$F$3:$F$12</c:f>
              <c:strCache>
                <c:ptCount val="10"/>
                <c:pt idx="0">
                  <c:v>6 CEPARANO CARLO </c:v>
                </c:pt>
                <c:pt idx="1">
                  <c:v>17 MASCOLO MARIANNA </c:v>
                </c:pt>
                <c:pt idx="2">
                  <c:v>6 CESARO ARMANDO </c:v>
                </c:pt>
                <c:pt idx="3">
                  <c:v>21 PORCELLI GIOVANNI </c:v>
                </c:pt>
                <c:pt idx="4">
                  <c:v>27 ZINNO GIORGIO </c:v>
                </c:pt>
                <c:pt idx="5">
                  <c:v>1 AMIRANTE FRANCESCA </c:v>
                </c:pt>
                <c:pt idx="6">
                  <c:v>24 RAIA LOREDANA </c:v>
                </c:pt>
                <c:pt idx="7">
                  <c:v>17 MENSORIO GIOVANNI </c:v>
                </c:pt>
                <c:pt idx="8">
                  <c:v>17 MANFREDI MASSIMILIANO</c:v>
                </c:pt>
                <c:pt idx="9">
                  <c:v>5 CASERTA MARGHERITA </c:v>
                </c:pt>
              </c:strCache>
            </c:strRef>
          </c:cat>
          <c:val>
            <c:numRef>
              <c:f>'Riepilogo Consiglieri'!$G$3:$G$12</c:f>
              <c:numCache>
                <c:formatCode>General</c:formatCode>
                <c:ptCount val="10"/>
                <c:pt idx="0">
                  <c:v>1045</c:v>
                </c:pt>
                <c:pt idx="1">
                  <c:v>1002</c:v>
                </c:pt>
                <c:pt idx="2">
                  <c:v>1000</c:v>
                </c:pt>
                <c:pt idx="3">
                  <c:v>368</c:v>
                </c:pt>
                <c:pt idx="4">
                  <c:v>306</c:v>
                </c:pt>
                <c:pt idx="5">
                  <c:v>298</c:v>
                </c:pt>
                <c:pt idx="6">
                  <c:v>297</c:v>
                </c:pt>
                <c:pt idx="7">
                  <c:v>262</c:v>
                </c:pt>
                <c:pt idx="8">
                  <c:v>238</c:v>
                </c:pt>
                <c:pt idx="9">
                  <c:v>180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29824"/>
        <c:axId val="148031744"/>
      </c:barChart>
      <c:catAx>
        <c:axId val="14802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8031744"/>
        <c:crosses val="autoZero"/>
        <c:auto val="1"/>
        <c:lblAlgn val="ctr"/>
        <c:lblOffset val="100"/>
        <c:noMultiLvlLbl val="1"/>
      </c:catAx>
      <c:valAx>
        <c:axId val="1480317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80298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Voti Liste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Totale Liste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Presidenti'!$AH$2:$AH$31</c:f>
              <c:numCache>
                <c:formatCode>General</c:formatCode>
                <c:ptCount val="30"/>
                <c:pt idx="0">
                  <c:v>359</c:v>
                </c:pt>
                <c:pt idx="1">
                  <c:v>368</c:v>
                </c:pt>
                <c:pt idx="2">
                  <c:v>365</c:v>
                </c:pt>
                <c:pt idx="3">
                  <c:v>269</c:v>
                </c:pt>
                <c:pt idx="4">
                  <c:v>308</c:v>
                </c:pt>
                <c:pt idx="5">
                  <c:v>365</c:v>
                </c:pt>
                <c:pt idx="6">
                  <c:v>341</c:v>
                </c:pt>
                <c:pt idx="7">
                  <c:v>316</c:v>
                </c:pt>
                <c:pt idx="8">
                  <c:v>411</c:v>
                </c:pt>
                <c:pt idx="9">
                  <c:v>328</c:v>
                </c:pt>
                <c:pt idx="10">
                  <c:v>387</c:v>
                </c:pt>
                <c:pt idx="11">
                  <c:v>373</c:v>
                </c:pt>
                <c:pt idx="12">
                  <c:v>382</c:v>
                </c:pt>
                <c:pt idx="13">
                  <c:v>333</c:v>
                </c:pt>
                <c:pt idx="14">
                  <c:v>343</c:v>
                </c:pt>
                <c:pt idx="15">
                  <c:v>349</c:v>
                </c:pt>
                <c:pt idx="16">
                  <c:v>394</c:v>
                </c:pt>
                <c:pt idx="17">
                  <c:v>316</c:v>
                </c:pt>
                <c:pt idx="18">
                  <c:v>366</c:v>
                </c:pt>
                <c:pt idx="19">
                  <c:v>422</c:v>
                </c:pt>
                <c:pt idx="20">
                  <c:v>380</c:v>
                </c:pt>
                <c:pt idx="21">
                  <c:v>541</c:v>
                </c:pt>
                <c:pt idx="22">
                  <c:v>433</c:v>
                </c:pt>
                <c:pt idx="23">
                  <c:v>423</c:v>
                </c:pt>
                <c:pt idx="24">
                  <c:v>343</c:v>
                </c:pt>
                <c:pt idx="25">
                  <c:v>351</c:v>
                </c:pt>
                <c:pt idx="26">
                  <c:v>378</c:v>
                </c:pt>
                <c:pt idx="27">
                  <c:v>314</c:v>
                </c:pt>
                <c:pt idx="28">
                  <c:v>278</c:v>
                </c:pt>
                <c:pt idx="29">
                  <c:v>299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52032"/>
        <c:axId val="149054208"/>
      </c:barChart>
      <c:catAx>
        <c:axId val="14905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054208"/>
        <c:crosses val="autoZero"/>
        <c:auto val="1"/>
        <c:lblAlgn val="ctr"/>
        <c:lblOffset val="100"/>
        <c:noMultiLvlLbl val="1"/>
      </c:catAx>
      <c:valAx>
        <c:axId val="1490542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05203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Voti Presidenti (Totale)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Totale Presidenti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Presidenti'!$AI$2:$AI$31</c:f>
              <c:numCache>
                <c:formatCode>General</c:formatCode>
                <c:ptCount val="30"/>
                <c:pt idx="0">
                  <c:v>387</c:v>
                </c:pt>
                <c:pt idx="1">
                  <c:v>376</c:v>
                </c:pt>
                <c:pt idx="2">
                  <c:v>293</c:v>
                </c:pt>
                <c:pt idx="3">
                  <c:v>269</c:v>
                </c:pt>
                <c:pt idx="4">
                  <c:v>314</c:v>
                </c:pt>
                <c:pt idx="5">
                  <c:v>387</c:v>
                </c:pt>
                <c:pt idx="6">
                  <c:v>365</c:v>
                </c:pt>
                <c:pt idx="7">
                  <c:v>334</c:v>
                </c:pt>
                <c:pt idx="8">
                  <c:v>433</c:v>
                </c:pt>
                <c:pt idx="9">
                  <c:v>354</c:v>
                </c:pt>
                <c:pt idx="10">
                  <c:v>405</c:v>
                </c:pt>
                <c:pt idx="11">
                  <c:v>409</c:v>
                </c:pt>
                <c:pt idx="12">
                  <c:v>384</c:v>
                </c:pt>
                <c:pt idx="13">
                  <c:v>361</c:v>
                </c:pt>
                <c:pt idx="14">
                  <c:v>363</c:v>
                </c:pt>
                <c:pt idx="15">
                  <c:v>371</c:v>
                </c:pt>
                <c:pt idx="16">
                  <c:v>394</c:v>
                </c:pt>
                <c:pt idx="17">
                  <c:v>328</c:v>
                </c:pt>
                <c:pt idx="18">
                  <c:v>404</c:v>
                </c:pt>
                <c:pt idx="19">
                  <c:v>422</c:v>
                </c:pt>
                <c:pt idx="20">
                  <c:v>412</c:v>
                </c:pt>
                <c:pt idx="21">
                  <c:v>553</c:v>
                </c:pt>
                <c:pt idx="22">
                  <c:v>449</c:v>
                </c:pt>
                <c:pt idx="23">
                  <c:v>433</c:v>
                </c:pt>
                <c:pt idx="24">
                  <c:v>359</c:v>
                </c:pt>
                <c:pt idx="25">
                  <c:v>387</c:v>
                </c:pt>
                <c:pt idx="26">
                  <c:v>402</c:v>
                </c:pt>
                <c:pt idx="27">
                  <c:v>334</c:v>
                </c:pt>
                <c:pt idx="28">
                  <c:v>314</c:v>
                </c:pt>
                <c:pt idx="29">
                  <c:v>321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70976"/>
        <c:axId val="149072896"/>
      </c:barChart>
      <c:catAx>
        <c:axId val="14907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072896"/>
        <c:crosses val="autoZero"/>
        <c:auto val="1"/>
        <c:lblAlgn val="ctr"/>
        <c:lblOffset val="100"/>
        <c:noMultiLvlLbl val="1"/>
      </c:catAx>
      <c:valAx>
        <c:axId val="149072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07097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Affluenza per Sezione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numRef>
              <c:f>Sezioni!$A$2:$A$31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Sezioni!$I$2:$I$31</c:f>
              <c:numCache>
                <c:formatCode>0.00%</c:formatCode>
                <c:ptCount val="30"/>
                <c:pt idx="0">
                  <c:v>0.46905940594059403</c:v>
                </c:pt>
                <c:pt idx="1">
                  <c:v>0.4456140350877193</c:v>
                </c:pt>
                <c:pt idx="2">
                  <c:v>0.47008547008547008</c:v>
                </c:pt>
                <c:pt idx="3">
                  <c:v>0.35805626598465473</c:v>
                </c:pt>
                <c:pt idx="4">
                  <c:v>0.37617924528301888</c:v>
                </c:pt>
                <c:pt idx="5">
                  <c:v>0.47571606475716066</c:v>
                </c:pt>
                <c:pt idx="6">
                  <c:v>0.42538190364277323</c:v>
                </c:pt>
                <c:pt idx="7">
                  <c:v>0.41697877652933835</c:v>
                </c:pt>
                <c:pt idx="8">
                  <c:v>0.49651972157772623</c:v>
                </c:pt>
                <c:pt idx="9">
                  <c:v>0.48663853727144868</c:v>
                </c:pt>
                <c:pt idx="10">
                  <c:v>0.45515695067264572</c:v>
                </c:pt>
                <c:pt idx="11">
                  <c:v>0.46386946386946387</c:v>
                </c:pt>
                <c:pt idx="12">
                  <c:v>0.40846560846560848</c:v>
                </c:pt>
                <c:pt idx="13">
                  <c:v>0.42721893491124258</c:v>
                </c:pt>
                <c:pt idx="14">
                  <c:v>0.41799544419134399</c:v>
                </c:pt>
                <c:pt idx="15">
                  <c:v>0.44827586206896552</c:v>
                </c:pt>
                <c:pt idx="16">
                  <c:v>0.47872340425531917</c:v>
                </c:pt>
                <c:pt idx="17">
                  <c:v>0.38675958188153309</c:v>
                </c:pt>
                <c:pt idx="18">
                  <c:v>0.47094430992736075</c:v>
                </c:pt>
                <c:pt idx="19">
                  <c:v>0.39560439560439559</c:v>
                </c:pt>
                <c:pt idx="20">
                  <c:v>0.43008474576271188</c:v>
                </c:pt>
                <c:pt idx="21">
                  <c:v>0.47680412371134023</c:v>
                </c:pt>
                <c:pt idx="22">
                  <c:v>0.44301288404360756</c:v>
                </c:pt>
                <c:pt idx="23">
                  <c:v>0.33937007874015745</c:v>
                </c:pt>
                <c:pt idx="24">
                  <c:v>0.43233944954128439</c:v>
                </c:pt>
                <c:pt idx="25">
                  <c:v>0.42325056433408575</c:v>
                </c:pt>
                <c:pt idx="26">
                  <c:v>0.40378863409770688</c:v>
                </c:pt>
                <c:pt idx="27">
                  <c:v>0.37091319052987598</c:v>
                </c:pt>
                <c:pt idx="28">
                  <c:v>0.41666666666666669</c:v>
                </c:pt>
                <c:pt idx="29">
                  <c:v>0.40616966580976865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32416"/>
        <c:axId val="149134336"/>
      </c:lineChart>
      <c:catAx>
        <c:axId val="1491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134336"/>
        <c:crosses val="autoZero"/>
        <c:auto val="1"/>
        <c:lblAlgn val="ctr"/>
        <c:lblOffset val="100"/>
        <c:noMultiLvlLbl val="1"/>
      </c:catAx>
      <c:valAx>
        <c:axId val="149134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491324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Confronto: Liste collegate vs Voti Solo Presidente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GRANATO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Presidenti'!$V$2:$V$31</c:f>
              <c:numCache>
                <c:formatCode>General</c:formatCode>
                <c:ptCount val="30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5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  <c:pt idx="27">
                  <c:v>5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FICO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Presidenti'!$W$2:$W$31</c:f>
              <c:numCache>
                <c:formatCode>General</c:formatCode>
                <c:ptCount val="30"/>
                <c:pt idx="0">
                  <c:v>264</c:v>
                </c:pt>
                <c:pt idx="1">
                  <c:v>256</c:v>
                </c:pt>
                <c:pt idx="2">
                  <c:v>154</c:v>
                </c:pt>
                <c:pt idx="3">
                  <c:v>148</c:v>
                </c:pt>
                <c:pt idx="4">
                  <c:v>192</c:v>
                </c:pt>
                <c:pt idx="5">
                  <c:v>251</c:v>
                </c:pt>
                <c:pt idx="6">
                  <c:v>255</c:v>
                </c:pt>
                <c:pt idx="7">
                  <c:v>201</c:v>
                </c:pt>
                <c:pt idx="8">
                  <c:v>242</c:v>
                </c:pt>
                <c:pt idx="9">
                  <c:v>212</c:v>
                </c:pt>
                <c:pt idx="10">
                  <c:v>252</c:v>
                </c:pt>
                <c:pt idx="11">
                  <c:v>243</c:v>
                </c:pt>
                <c:pt idx="12">
                  <c:v>244</c:v>
                </c:pt>
                <c:pt idx="13">
                  <c:v>229</c:v>
                </c:pt>
                <c:pt idx="14">
                  <c:v>226</c:v>
                </c:pt>
                <c:pt idx="15">
                  <c:v>238</c:v>
                </c:pt>
                <c:pt idx="16">
                  <c:v>284</c:v>
                </c:pt>
                <c:pt idx="17">
                  <c:v>177</c:v>
                </c:pt>
                <c:pt idx="18">
                  <c:v>246</c:v>
                </c:pt>
                <c:pt idx="19">
                  <c:v>204</c:v>
                </c:pt>
                <c:pt idx="20">
                  <c:v>233</c:v>
                </c:pt>
                <c:pt idx="21">
                  <c:v>335</c:v>
                </c:pt>
                <c:pt idx="22">
                  <c:v>256</c:v>
                </c:pt>
                <c:pt idx="23">
                  <c:v>236</c:v>
                </c:pt>
                <c:pt idx="24">
                  <c:v>227</c:v>
                </c:pt>
                <c:pt idx="25">
                  <c:v>231</c:v>
                </c:pt>
                <c:pt idx="26">
                  <c:v>226</c:v>
                </c:pt>
                <c:pt idx="27">
                  <c:v>196</c:v>
                </c:pt>
                <c:pt idx="28">
                  <c:v>167</c:v>
                </c:pt>
                <c:pt idx="29">
                  <c:v>188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v>ARNESE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Presidenti'!$X$2:$X$31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3"/>
          <c:order val="3"/>
          <c:tx>
            <c:v>BANDECCHI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Presidenti'!$Y$2:$Y$31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4"/>
          <c:order val="4"/>
          <c:tx>
            <c:v>CIRIELLI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Presidenti'!$Z$2:$Z$31</c:f>
              <c:numCache>
                <c:formatCode>General</c:formatCode>
                <c:ptCount val="30"/>
                <c:pt idx="0">
                  <c:v>98</c:v>
                </c:pt>
                <c:pt idx="1">
                  <c:v>104</c:v>
                </c:pt>
                <c:pt idx="2">
                  <c:v>113</c:v>
                </c:pt>
                <c:pt idx="3">
                  <c:v>104</c:v>
                </c:pt>
                <c:pt idx="4">
                  <c:v>112</c:v>
                </c:pt>
                <c:pt idx="5">
                  <c:v>115</c:v>
                </c:pt>
                <c:pt idx="6">
                  <c:v>91</c:v>
                </c:pt>
                <c:pt idx="7">
                  <c:v>117</c:v>
                </c:pt>
                <c:pt idx="8">
                  <c:v>171</c:v>
                </c:pt>
                <c:pt idx="9">
                  <c:v>119</c:v>
                </c:pt>
                <c:pt idx="10">
                  <c:v>132</c:v>
                </c:pt>
                <c:pt idx="11">
                  <c:v>132</c:v>
                </c:pt>
                <c:pt idx="12">
                  <c:v>123</c:v>
                </c:pt>
                <c:pt idx="13">
                  <c:v>108</c:v>
                </c:pt>
                <c:pt idx="14">
                  <c:v>117</c:v>
                </c:pt>
                <c:pt idx="15">
                  <c:v>111</c:v>
                </c:pt>
                <c:pt idx="16">
                  <c:v>104</c:v>
                </c:pt>
                <c:pt idx="17">
                  <c:v>130</c:v>
                </c:pt>
                <c:pt idx="18">
                  <c:v>125</c:v>
                </c:pt>
                <c:pt idx="19">
                  <c:v>204</c:v>
                </c:pt>
                <c:pt idx="20">
                  <c:v>156</c:v>
                </c:pt>
                <c:pt idx="21">
                  <c:v>192</c:v>
                </c:pt>
                <c:pt idx="22">
                  <c:v>169</c:v>
                </c:pt>
                <c:pt idx="23">
                  <c:v>177</c:v>
                </c:pt>
                <c:pt idx="24">
                  <c:v>100</c:v>
                </c:pt>
                <c:pt idx="25">
                  <c:v>129</c:v>
                </c:pt>
                <c:pt idx="26">
                  <c:v>154</c:v>
                </c:pt>
                <c:pt idx="27">
                  <c:v>120</c:v>
                </c:pt>
                <c:pt idx="28">
                  <c:v>125</c:v>
                </c:pt>
                <c:pt idx="29">
                  <c:v>118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5"/>
          <c:order val="5"/>
          <c:tx>
            <c:v>CAMPANILE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Presidenti'!$AA$2:$AA$31</c:f>
              <c:numCache>
                <c:formatCode>General</c:formatCode>
                <c:ptCount val="30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10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6"/>
          <c:order val="6"/>
          <c:tx>
            <c:v>Solo GRANATO</c:v>
          </c:tx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Presidenti'!$AB$2:$AB$31</c:f>
              <c:numCache>
                <c:formatCode>General</c:formatCode>
                <c:ptCount val="30"/>
                <c:pt idx="3">
                  <c:v>1</c:v>
                </c:pt>
                <c:pt idx="5">
                  <c:v>1</c:v>
                </c:pt>
                <c:pt idx="13">
                  <c:v>5</c:v>
                </c:pt>
                <c:pt idx="14">
                  <c:v>1</c:v>
                </c:pt>
                <c:pt idx="26">
                  <c:v>8</c:v>
                </c:pt>
                <c:pt idx="2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7"/>
          <c:order val="7"/>
          <c:tx>
            <c:v>Solo FICO</c:v>
          </c:tx>
          <c:spPr>
            <a:solidFill>
              <a:schemeClr val="accent2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Presidenti'!$AC$2:$AC$31</c:f>
              <c:numCache>
                <c:formatCode>General</c:formatCode>
                <c:ptCount val="30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13</c:v>
                </c:pt>
                <c:pt idx="12">
                  <c:v>1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7">
                  <c:v>4</c:v>
                </c:pt>
                <c:pt idx="18">
                  <c:v>12</c:v>
                </c:pt>
                <c:pt idx="20">
                  <c:v>12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7">
                  <c:v>6</c:v>
                </c:pt>
                <c:pt idx="28">
                  <c:v>15</c:v>
                </c:pt>
                <c:pt idx="29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8"/>
          <c:order val="8"/>
          <c:tx>
            <c:v>Solo ARNESE</c:v>
          </c:tx>
          <c:spPr>
            <a:solidFill>
              <a:schemeClr val="accent3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Presidenti'!$AD$2:$AD$31</c:f>
              <c:numCache>
                <c:formatCode>General</c:formatCode>
                <c:ptCount val="30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9"/>
          <c:order val="9"/>
          <c:tx>
            <c:v>Solo BANDECCHI</c:v>
          </c:tx>
          <c:spPr>
            <a:solidFill>
              <a:schemeClr val="accent4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Presidenti'!$AE$2:$AE$31</c:f>
              <c:numCache>
                <c:formatCode>General</c:formatCode>
                <c:ptCount val="30"/>
                <c:pt idx="5">
                  <c:v>1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0"/>
          <c:order val="10"/>
          <c:tx>
            <c:v>Solo CIRIELLI</c:v>
          </c:tx>
          <c:spPr>
            <a:solidFill>
              <a:schemeClr val="accent5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Presidenti'!$AF$2:$AF$31</c:f>
              <c:numCache>
                <c:formatCode>General</c:formatCode>
                <c:ptCount val="30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1">
                  <c:v>4</c:v>
                </c:pt>
                <c:pt idx="13">
                  <c:v>4</c:v>
                </c:pt>
                <c:pt idx="15">
                  <c:v>3</c:v>
                </c:pt>
                <c:pt idx="17">
                  <c:v>2</c:v>
                </c:pt>
                <c:pt idx="20">
                  <c:v>4</c:v>
                </c:pt>
                <c:pt idx="21">
                  <c:v>3</c:v>
                </c:pt>
                <c:pt idx="24">
                  <c:v>7</c:v>
                </c:pt>
                <c:pt idx="25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1"/>
          <c:order val="11"/>
          <c:tx>
            <c:strRef>
              <c:f>'Liste e Presidenti'!$AG$1</c:f>
              <c:strCache>
                <c:ptCount val="1"/>
                <c:pt idx="0">
                  <c:v>Solo CAMPANILE</c:v>
                </c:pt>
              </c:strCache>
            </c:strRef>
          </c:tx>
          <c:invertIfNegative val="1"/>
          <c:cat>
            <c:strRef>
              <c:f>'Liste e Presidenti'!$A$2:$A$31</c:f>
              <c:strCache>
                <c:ptCount val="30"/>
                <c:pt idx="0">
                  <c:v>Sezione 1</c:v>
                </c:pt>
                <c:pt idx="1">
                  <c:v>Sezione 2</c:v>
                </c:pt>
                <c:pt idx="2">
                  <c:v>Sezione 3</c:v>
                </c:pt>
                <c:pt idx="3">
                  <c:v>Sezione 4</c:v>
                </c:pt>
                <c:pt idx="4">
                  <c:v>Sezione 5</c:v>
                </c:pt>
                <c:pt idx="5">
                  <c:v>Sezione 6</c:v>
                </c:pt>
                <c:pt idx="6">
                  <c:v>Sezione 7</c:v>
                </c:pt>
                <c:pt idx="7">
                  <c:v>Sezione 8</c:v>
                </c:pt>
                <c:pt idx="8">
                  <c:v>Sezione 9</c:v>
                </c:pt>
                <c:pt idx="9">
                  <c:v>Sezione 10</c:v>
                </c:pt>
                <c:pt idx="10">
                  <c:v>Sezione 11</c:v>
                </c:pt>
                <c:pt idx="11">
                  <c:v>Sezione 12</c:v>
                </c:pt>
                <c:pt idx="12">
                  <c:v>Sezione 13</c:v>
                </c:pt>
                <c:pt idx="13">
                  <c:v>Sezione  14</c:v>
                </c:pt>
                <c:pt idx="14">
                  <c:v>Sezione 15</c:v>
                </c:pt>
                <c:pt idx="15">
                  <c:v>Sezione 16</c:v>
                </c:pt>
                <c:pt idx="16">
                  <c:v>Sezione 17</c:v>
                </c:pt>
                <c:pt idx="17">
                  <c:v>Sezione 18</c:v>
                </c:pt>
                <c:pt idx="18">
                  <c:v>Sezione 19</c:v>
                </c:pt>
                <c:pt idx="19">
                  <c:v>Sezione 20</c:v>
                </c:pt>
                <c:pt idx="20">
                  <c:v>Sezione 21</c:v>
                </c:pt>
                <c:pt idx="21">
                  <c:v>Sezione 22</c:v>
                </c:pt>
                <c:pt idx="22">
                  <c:v>Sezione 23</c:v>
                </c:pt>
                <c:pt idx="23">
                  <c:v>Sezione 24</c:v>
                </c:pt>
                <c:pt idx="24">
                  <c:v>Sezione 25</c:v>
                </c:pt>
                <c:pt idx="25">
                  <c:v>Sezione 26</c:v>
                </c:pt>
                <c:pt idx="26">
                  <c:v>Sezione 27</c:v>
                </c:pt>
                <c:pt idx="27">
                  <c:v>Sezione 28</c:v>
                </c:pt>
                <c:pt idx="28">
                  <c:v>Sezione 29</c:v>
                </c:pt>
                <c:pt idx="29">
                  <c:v>Sezione 30</c:v>
                </c:pt>
              </c:strCache>
            </c:strRef>
          </c:cat>
          <c:val>
            <c:numRef>
              <c:f>'Liste e Presidenti'!$AG$2:$AG$31</c:f>
              <c:numCache>
                <c:formatCode>General</c:formatCode>
                <c:ptCount val="30"/>
                <c:pt idx="6">
                  <c:v>1</c:v>
                </c:pt>
                <c:pt idx="24">
                  <c:v>2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28864"/>
        <c:axId val="158230784"/>
      </c:barChart>
      <c:catAx>
        <c:axId val="15822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58230784"/>
        <c:crosses val="autoZero"/>
        <c:auto val="1"/>
        <c:lblAlgn val="ctr"/>
        <c:lblOffset val="100"/>
        <c:noMultiLvlLbl val="1"/>
      </c:catAx>
      <c:valAx>
        <c:axId val="1582307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5822886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238125</xdr:colOff>
      <xdr:row>23</xdr:row>
      <xdr:rowOff>0</xdr:rowOff>
    </xdr:from>
    <xdr:ext cx="4543425" cy="35909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504825</xdr:colOff>
      <xdr:row>23</xdr:row>
      <xdr:rowOff>0</xdr:rowOff>
    </xdr:from>
    <xdr:ext cx="7191375" cy="359092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304800</xdr:colOff>
      <xdr:row>1</xdr:row>
      <xdr:rowOff>133350</xdr:rowOff>
    </xdr:from>
    <xdr:ext cx="7191375" cy="3590925"/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14</xdr:col>
      <xdr:colOff>457200</xdr:colOff>
      <xdr:row>1</xdr:row>
      <xdr:rowOff>142875</xdr:rowOff>
    </xdr:from>
    <xdr:ext cx="7191375" cy="3590925"/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542925</xdr:colOff>
      <xdr:row>42</xdr:row>
      <xdr:rowOff>133350</xdr:rowOff>
    </xdr:from>
    <xdr:ext cx="7191375" cy="3590925"/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600075</xdr:colOff>
      <xdr:row>62</xdr:row>
      <xdr:rowOff>161925</xdr:rowOff>
    </xdr:from>
    <xdr:ext cx="15982950" cy="3590925"/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0" sqref="E10"/>
    </sheetView>
  </sheetViews>
  <sheetFormatPr defaultColWidth="14.42578125" defaultRowHeight="15" customHeight="1"/>
  <cols>
    <col min="1" max="1" width="10" customWidth="1"/>
    <col min="2" max="2" width="16" customWidth="1"/>
    <col min="3" max="3" width="13.42578125" customWidth="1"/>
    <col min="4" max="4" width="13" customWidth="1"/>
    <col min="5" max="5" width="18.42578125" customWidth="1"/>
    <col min="6" max="6" width="18" customWidth="1"/>
    <col min="7" max="7" width="20.5703125" customWidth="1"/>
    <col min="8" max="8" width="14" customWidth="1"/>
    <col min="9" max="9" width="12" customWidth="1"/>
    <col min="10" max="10" width="10" customWidth="1"/>
    <col min="11" max="26" width="8.7109375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>
        <v>1</v>
      </c>
      <c r="B2" s="4">
        <v>808</v>
      </c>
      <c r="C2" s="5">
        <v>379</v>
      </c>
      <c r="D2" s="5">
        <v>373</v>
      </c>
      <c r="E2" s="5">
        <v>5</v>
      </c>
      <c r="F2" s="5">
        <v>1</v>
      </c>
      <c r="G2" s="5"/>
      <c r="H2" s="6">
        <f t="shared" ref="H2:H31" si="0">D2+E2+F2+G2</f>
        <v>379</v>
      </c>
      <c r="I2" s="7">
        <f t="shared" ref="I2:I32" si="1">IF(B2&gt;0,C2/B2,0)</f>
        <v>0.46905940594059403</v>
      </c>
      <c r="J2" s="6" t="str">
        <f t="shared" ref="J2:J31" si="2">IF(H2=C2,"OK","ERRORE")</f>
        <v>OK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8">
        <v>2</v>
      </c>
      <c r="B3" s="4">
        <v>855</v>
      </c>
      <c r="C3" s="5">
        <v>381</v>
      </c>
      <c r="D3" s="5">
        <v>372</v>
      </c>
      <c r="E3" s="5">
        <v>0</v>
      </c>
      <c r="F3" s="5">
        <v>9</v>
      </c>
      <c r="G3" s="4"/>
      <c r="H3" s="9">
        <f t="shared" si="0"/>
        <v>381</v>
      </c>
      <c r="I3" s="7">
        <f t="shared" si="1"/>
        <v>0.4456140350877193</v>
      </c>
      <c r="J3" s="9" t="str">
        <f t="shared" si="2"/>
        <v>OK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>
        <v>3</v>
      </c>
      <c r="B4" s="4">
        <v>819</v>
      </c>
      <c r="C4" s="5">
        <v>385</v>
      </c>
      <c r="D4" s="5">
        <v>379</v>
      </c>
      <c r="E4" s="5">
        <v>4</v>
      </c>
      <c r="F4" s="5">
        <v>2</v>
      </c>
      <c r="G4" s="4"/>
      <c r="H4" s="6">
        <f t="shared" si="0"/>
        <v>385</v>
      </c>
      <c r="I4" s="7">
        <f t="shared" si="1"/>
        <v>0.47008547008547008</v>
      </c>
      <c r="J4" s="6" t="str">
        <f t="shared" si="2"/>
        <v>OK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8">
        <v>4</v>
      </c>
      <c r="B5" s="4">
        <v>782</v>
      </c>
      <c r="C5" s="5">
        <v>280</v>
      </c>
      <c r="D5" s="5">
        <v>269</v>
      </c>
      <c r="E5" s="5">
        <v>1</v>
      </c>
      <c r="F5" s="5">
        <v>10</v>
      </c>
      <c r="G5" s="4"/>
      <c r="H5" s="9">
        <f t="shared" si="0"/>
        <v>280</v>
      </c>
      <c r="I5" s="7">
        <f t="shared" si="1"/>
        <v>0.35805626598465473</v>
      </c>
      <c r="J5" s="9" t="str">
        <f t="shared" si="2"/>
        <v>OK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>
        <v>5</v>
      </c>
      <c r="B6" s="4">
        <v>848</v>
      </c>
      <c r="C6" s="5">
        <v>319</v>
      </c>
      <c r="D6" s="5">
        <v>311</v>
      </c>
      <c r="E6" s="5">
        <v>3</v>
      </c>
      <c r="F6" s="5">
        <v>5</v>
      </c>
      <c r="G6" s="4"/>
      <c r="H6" s="6">
        <f t="shared" si="0"/>
        <v>319</v>
      </c>
      <c r="I6" s="7">
        <f t="shared" si="1"/>
        <v>0.37617924528301888</v>
      </c>
      <c r="J6" s="6" t="str">
        <f t="shared" si="2"/>
        <v>OK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8">
        <v>6</v>
      </c>
      <c r="B7" s="4">
        <v>803</v>
      </c>
      <c r="C7" s="5">
        <v>382</v>
      </c>
      <c r="D7" s="5">
        <v>376</v>
      </c>
      <c r="E7" s="4">
        <v>0</v>
      </c>
      <c r="F7" s="5">
        <v>6</v>
      </c>
      <c r="G7" s="4"/>
      <c r="H7" s="9">
        <f t="shared" si="0"/>
        <v>382</v>
      </c>
      <c r="I7" s="7">
        <f t="shared" si="1"/>
        <v>0.47571606475716066</v>
      </c>
      <c r="J7" s="9" t="str">
        <f t="shared" si="2"/>
        <v>OK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>
        <v>7</v>
      </c>
      <c r="B8" s="4">
        <v>851</v>
      </c>
      <c r="C8" s="5">
        <v>362</v>
      </c>
      <c r="D8" s="5">
        <v>353</v>
      </c>
      <c r="E8" s="5">
        <v>4</v>
      </c>
      <c r="F8" s="5">
        <v>5</v>
      </c>
      <c r="G8" s="4"/>
      <c r="H8" s="6">
        <f t="shared" si="0"/>
        <v>362</v>
      </c>
      <c r="I8" s="7">
        <f t="shared" si="1"/>
        <v>0.42538190364277323</v>
      </c>
      <c r="J8" s="6" t="str">
        <f t="shared" si="2"/>
        <v>OK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8">
        <v>8</v>
      </c>
      <c r="B9" s="4">
        <v>801</v>
      </c>
      <c r="C9" s="5">
        <v>334</v>
      </c>
      <c r="D9" s="5">
        <v>325</v>
      </c>
      <c r="E9" s="5">
        <v>1</v>
      </c>
      <c r="F9" s="5">
        <v>8</v>
      </c>
      <c r="G9" s="4"/>
      <c r="H9" s="9">
        <f t="shared" si="0"/>
        <v>334</v>
      </c>
      <c r="I9" s="7">
        <f t="shared" si="1"/>
        <v>0.41697877652933835</v>
      </c>
      <c r="J9" s="9" t="str">
        <f t="shared" si="2"/>
        <v>OK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>
        <v>9</v>
      </c>
      <c r="B10" s="4">
        <v>862</v>
      </c>
      <c r="C10" s="5">
        <v>428</v>
      </c>
      <c r="D10" s="5">
        <v>422</v>
      </c>
      <c r="E10" s="5">
        <v>3</v>
      </c>
      <c r="F10" s="5">
        <v>3</v>
      </c>
      <c r="G10" s="4"/>
      <c r="H10" s="6">
        <f t="shared" si="0"/>
        <v>428</v>
      </c>
      <c r="I10" s="7">
        <f t="shared" si="1"/>
        <v>0.49651972157772623</v>
      </c>
      <c r="J10" s="6" t="str">
        <f t="shared" si="2"/>
        <v>OK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8">
        <v>10</v>
      </c>
      <c r="B11" s="4">
        <v>711</v>
      </c>
      <c r="C11" s="5">
        <v>346</v>
      </c>
      <c r="D11" s="5">
        <v>341</v>
      </c>
      <c r="E11" s="5">
        <v>4</v>
      </c>
      <c r="F11" s="5">
        <v>1</v>
      </c>
      <c r="G11" s="4"/>
      <c r="H11" s="9">
        <f t="shared" si="0"/>
        <v>346</v>
      </c>
      <c r="I11" s="7">
        <f t="shared" si="1"/>
        <v>0.48663853727144868</v>
      </c>
      <c r="J11" s="9" t="str">
        <f t="shared" si="2"/>
        <v>OK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>
        <v>11</v>
      </c>
      <c r="B12" s="4">
        <v>892</v>
      </c>
      <c r="C12" s="5">
        <v>406</v>
      </c>
      <c r="D12" s="5">
        <v>396</v>
      </c>
      <c r="E12" s="5">
        <v>1</v>
      </c>
      <c r="F12" s="5">
        <v>9</v>
      </c>
      <c r="G12" s="4"/>
      <c r="H12" s="6">
        <f t="shared" si="0"/>
        <v>406</v>
      </c>
      <c r="I12" s="7">
        <f t="shared" si="1"/>
        <v>0.45515695067264572</v>
      </c>
      <c r="J12" s="6" t="str">
        <f t="shared" si="2"/>
        <v>OK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8">
        <v>12</v>
      </c>
      <c r="B13" s="4">
        <v>858</v>
      </c>
      <c r="C13" s="5">
        <v>398</v>
      </c>
      <c r="D13" s="5">
        <v>392</v>
      </c>
      <c r="E13" s="5">
        <v>2</v>
      </c>
      <c r="F13" s="5">
        <v>4</v>
      </c>
      <c r="G13" s="4"/>
      <c r="H13" s="9">
        <f t="shared" si="0"/>
        <v>398</v>
      </c>
      <c r="I13" s="7">
        <f t="shared" si="1"/>
        <v>0.46386946386946387</v>
      </c>
      <c r="J13" s="9" t="str">
        <f t="shared" si="2"/>
        <v>OK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">
        <v>13</v>
      </c>
      <c r="B14" s="4">
        <v>945</v>
      </c>
      <c r="C14" s="5">
        <v>386</v>
      </c>
      <c r="D14" s="5">
        <v>383</v>
      </c>
      <c r="E14" s="5">
        <v>1</v>
      </c>
      <c r="F14" s="5">
        <v>2</v>
      </c>
      <c r="G14" s="4"/>
      <c r="H14" s="6">
        <f t="shared" si="0"/>
        <v>386</v>
      </c>
      <c r="I14" s="7">
        <f t="shared" si="1"/>
        <v>0.40846560846560848</v>
      </c>
      <c r="J14" s="6" t="str">
        <f t="shared" si="2"/>
        <v>OK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8">
        <v>14</v>
      </c>
      <c r="B15" s="4">
        <v>845</v>
      </c>
      <c r="C15" s="5">
        <v>361</v>
      </c>
      <c r="D15" s="5">
        <v>347</v>
      </c>
      <c r="E15" s="5">
        <v>6</v>
      </c>
      <c r="F15" s="5">
        <v>8</v>
      </c>
      <c r="G15" s="4"/>
      <c r="H15" s="9">
        <f t="shared" si="0"/>
        <v>361</v>
      </c>
      <c r="I15" s="7">
        <f t="shared" si="1"/>
        <v>0.42721893491124258</v>
      </c>
      <c r="J15" s="9" t="str">
        <f t="shared" si="2"/>
        <v>OK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">
        <v>15</v>
      </c>
      <c r="B16" s="4">
        <v>878</v>
      </c>
      <c r="C16" s="5">
        <v>367</v>
      </c>
      <c r="D16" s="5">
        <v>353</v>
      </c>
      <c r="E16" s="5">
        <v>4</v>
      </c>
      <c r="F16" s="5">
        <v>10</v>
      </c>
      <c r="G16" s="4"/>
      <c r="H16" s="6">
        <f t="shared" si="0"/>
        <v>367</v>
      </c>
      <c r="I16" s="7">
        <f t="shared" si="1"/>
        <v>0.41799544419134399</v>
      </c>
      <c r="J16" s="6" t="str">
        <f t="shared" si="2"/>
        <v>OK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8">
        <v>16</v>
      </c>
      <c r="B17" s="4">
        <v>870</v>
      </c>
      <c r="C17" s="5">
        <v>390</v>
      </c>
      <c r="D17" s="5">
        <v>360</v>
      </c>
      <c r="E17" s="5">
        <v>3</v>
      </c>
      <c r="F17" s="5">
        <v>27</v>
      </c>
      <c r="G17" s="4"/>
      <c r="H17" s="9">
        <f t="shared" si="0"/>
        <v>390</v>
      </c>
      <c r="I17" s="7">
        <f t="shared" si="1"/>
        <v>0.44827586206896552</v>
      </c>
      <c r="J17" s="9" t="str">
        <f t="shared" si="2"/>
        <v>OK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">
        <v>17</v>
      </c>
      <c r="B18" s="4">
        <v>846</v>
      </c>
      <c r="C18" s="5">
        <v>405</v>
      </c>
      <c r="D18" s="5">
        <v>394</v>
      </c>
      <c r="E18" s="5">
        <v>7</v>
      </c>
      <c r="F18" s="5">
        <v>4</v>
      </c>
      <c r="G18" s="4"/>
      <c r="H18" s="6">
        <f t="shared" si="0"/>
        <v>405</v>
      </c>
      <c r="I18" s="7">
        <f t="shared" si="1"/>
        <v>0.47872340425531917</v>
      </c>
      <c r="J18" s="6" t="str">
        <f t="shared" si="2"/>
        <v>OK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8">
        <v>18</v>
      </c>
      <c r="B19" s="4">
        <v>861</v>
      </c>
      <c r="C19" s="5">
        <v>333</v>
      </c>
      <c r="D19" s="5">
        <v>322</v>
      </c>
      <c r="E19" s="5">
        <v>3</v>
      </c>
      <c r="F19" s="5">
        <v>8</v>
      </c>
      <c r="G19" s="4"/>
      <c r="H19" s="9">
        <f t="shared" si="0"/>
        <v>333</v>
      </c>
      <c r="I19" s="7">
        <f t="shared" si="1"/>
        <v>0.38675958188153309</v>
      </c>
      <c r="J19" s="9" t="str">
        <f t="shared" si="2"/>
        <v>OK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">
        <v>19</v>
      </c>
      <c r="B20" s="4">
        <v>826</v>
      </c>
      <c r="C20" s="5">
        <v>389</v>
      </c>
      <c r="D20" s="5">
        <v>382</v>
      </c>
      <c r="E20" s="5">
        <v>3</v>
      </c>
      <c r="F20" s="5">
        <v>4</v>
      </c>
      <c r="G20" s="4"/>
      <c r="H20" s="6">
        <f t="shared" si="0"/>
        <v>389</v>
      </c>
      <c r="I20" s="7">
        <f t="shared" si="1"/>
        <v>0.47094430992736075</v>
      </c>
      <c r="J20" s="6" t="str">
        <f t="shared" si="2"/>
        <v>OK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8">
        <v>20</v>
      </c>
      <c r="B21" s="4">
        <v>1092</v>
      </c>
      <c r="C21" s="5">
        <v>432</v>
      </c>
      <c r="D21" s="5">
        <v>422</v>
      </c>
      <c r="E21" s="5">
        <v>5</v>
      </c>
      <c r="F21" s="5">
        <v>5</v>
      </c>
      <c r="G21" s="4"/>
      <c r="H21" s="9">
        <f t="shared" si="0"/>
        <v>432</v>
      </c>
      <c r="I21" s="7">
        <f t="shared" si="1"/>
        <v>0.39560439560439559</v>
      </c>
      <c r="J21" s="9" t="str">
        <f t="shared" si="2"/>
        <v>OK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3">
        <v>21</v>
      </c>
      <c r="B22" s="4">
        <v>944</v>
      </c>
      <c r="C22" s="5">
        <v>406</v>
      </c>
      <c r="D22" s="5">
        <v>396</v>
      </c>
      <c r="E22" s="5">
        <v>0</v>
      </c>
      <c r="F22" s="5">
        <v>10</v>
      </c>
      <c r="G22" s="4"/>
      <c r="H22" s="6">
        <f t="shared" si="0"/>
        <v>406</v>
      </c>
      <c r="I22" s="7">
        <f t="shared" si="1"/>
        <v>0.43008474576271188</v>
      </c>
      <c r="J22" s="6" t="str">
        <f t="shared" si="2"/>
        <v>OK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8">
        <v>22</v>
      </c>
      <c r="B23" s="4">
        <v>1164</v>
      </c>
      <c r="C23" s="5">
        <v>555</v>
      </c>
      <c r="D23" s="5">
        <v>547</v>
      </c>
      <c r="E23" s="5">
        <v>1</v>
      </c>
      <c r="F23" s="5">
        <v>7</v>
      </c>
      <c r="G23" s="4"/>
      <c r="H23" s="9">
        <f t="shared" si="0"/>
        <v>555</v>
      </c>
      <c r="I23" s="7">
        <f t="shared" si="1"/>
        <v>0.47680412371134023</v>
      </c>
      <c r="J23" s="9" t="str">
        <f t="shared" si="2"/>
        <v>OK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">
        <v>23</v>
      </c>
      <c r="B24" s="4">
        <v>1009</v>
      </c>
      <c r="C24" s="5">
        <v>447</v>
      </c>
      <c r="D24" s="5">
        <v>441</v>
      </c>
      <c r="E24" s="5">
        <v>2</v>
      </c>
      <c r="F24" s="5">
        <v>4</v>
      </c>
      <c r="G24" s="4"/>
      <c r="H24" s="6">
        <f t="shared" si="0"/>
        <v>447</v>
      </c>
      <c r="I24" s="7">
        <f t="shared" si="1"/>
        <v>0.44301288404360756</v>
      </c>
      <c r="J24" s="6" t="str">
        <f t="shared" si="2"/>
        <v>OK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8">
        <v>24</v>
      </c>
      <c r="B25" s="4">
        <v>1270</v>
      </c>
      <c r="C25" s="5">
        <v>431</v>
      </c>
      <c r="D25" s="5">
        <v>428</v>
      </c>
      <c r="E25" s="5">
        <v>1</v>
      </c>
      <c r="F25" s="5">
        <v>2</v>
      </c>
      <c r="G25" s="4"/>
      <c r="H25" s="9">
        <f t="shared" si="0"/>
        <v>431</v>
      </c>
      <c r="I25" s="7">
        <f t="shared" si="1"/>
        <v>0.33937007874015745</v>
      </c>
      <c r="J25" s="9" t="str">
        <f t="shared" si="2"/>
        <v>OK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3">
        <v>25</v>
      </c>
      <c r="B26" s="4">
        <v>872</v>
      </c>
      <c r="C26" s="5">
        <v>377</v>
      </c>
      <c r="D26" s="5">
        <v>359</v>
      </c>
      <c r="E26" s="5">
        <v>5</v>
      </c>
      <c r="F26" s="5">
        <v>13</v>
      </c>
      <c r="G26" s="4"/>
      <c r="H26" s="6">
        <f t="shared" si="0"/>
        <v>377</v>
      </c>
      <c r="I26" s="7">
        <f t="shared" si="1"/>
        <v>0.43233944954128439</v>
      </c>
      <c r="J26" s="6" t="str">
        <f t="shared" si="2"/>
        <v>OK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8">
        <v>26</v>
      </c>
      <c r="B27" s="4">
        <v>886</v>
      </c>
      <c r="C27" s="5">
        <v>375</v>
      </c>
      <c r="D27" s="5">
        <v>369</v>
      </c>
      <c r="E27" s="5">
        <v>3</v>
      </c>
      <c r="F27" s="5">
        <v>3</v>
      </c>
      <c r="G27" s="4"/>
      <c r="H27" s="9">
        <f t="shared" si="0"/>
        <v>375</v>
      </c>
      <c r="I27" s="7">
        <f t="shared" si="1"/>
        <v>0.42325056433408575</v>
      </c>
      <c r="J27" s="9" t="str">
        <f t="shared" si="2"/>
        <v>OK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3">
        <v>27</v>
      </c>
      <c r="B28" s="4">
        <v>1003</v>
      </c>
      <c r="C28" s="5">
        <v>405</v>
      </c>
      <c r="D28" s="5">
        <v>394</v>
      </c>
      <c r="E28" s="5">
        <v>5</v>
      </c>
      <c r="F28" s="5">
        <v>6</v>
      </c>
      <c r="G28" s="4"/>
      <c r="H28" s="6">
        <f t="shared" si="0"/>
        <v>405</v>
      </c>
      <c r="I28" s="7">
        <f t="shared" si="1"/>
        <v>0.40378863409770688</v>
      </c>
      <c r="J28" s="6" t="str">
        <f t="shared" si="2"/>
        <v>OK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8">
        <v>28</v>
      </c>
      <c r="B29" s="4">
        <v>887</v>
      </c>
      <c r="C29" s="5">
        <v>329</v>
      </c>
      <c r="D29" s="5">
        <v>324</v>
      </c>
      <c r="E29" s="5">
        <v>0</v>
      </c>
      <c r="F29" s="5">
        <v>5</v>
      </c>
      <c r="G29" s="4"/>
      <c r="H29" s="9">
        <f t="shared" si="0"/>
        <v>329</v>
      </c>
      <c r="I29" s="7">
        <f t="shared" si="1"/>
        <v>0.37091319052987598</v>
      </c>
      <c r="J29" s="9" t="str">
        <f t="shared" si="2"/>
        <v>OK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">
        <v>29</v>
      </c>
      <c r="B30" s="4">
        <v>720</v>
      </c>
      <c r="C30" s="5">
        <v>300</v>
      </c>
      <c r="D30" s="5">
        <v>296</v>
      </c>
      <c r="E30" s="5">
        <v>1</v>
      </c>
      <c r="F30" s="5">
        <v>3</v>
      </c>
      <c r="G30" s="4"/>
      <c r="H30" s="6">
        <f t="shared" si="0"/>
        <v>300</v>
      </c>
      <c r="I30" s="7">
        <f t="shared" si="1"/>
        <v>0.41666666666666669</v>
      </c>
      <c r="J30" s="6" t="str">
        <f t="shared" si="2"/>
        <v>OK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8">
        <v>30</v>
      </c>
      <c r="B31" s="4">
        <v>778</v>
      </c>
      <c r="C31" s="5">
        <v>316</v>
      </c>
      <c r="D31" s="5">
        <v>310</v>
      </c>
      <c r="E31" s="5">
        <v>1</v>
      </c>
      <c r="F31" s="5">
        <v>5</v>
      </c>
      <c r="G31" s="4"/>
      <c r="H31" s="9">
        <f t="shared" si="0"/>
        <v>316</v>
      </c>
      <c r="I31" s="7">
        <f t="shared" si="1"/>
        <v>0.40616966580976865</v>
      </c>
      <c r="J31" s="9" t="str">
        <f t="shared" si="2"/>
        <v>OK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0" t="s">
        <v>10</v>
      </c>
      <c r="B32" s="11">
        <f t="shared" ref="B32:H32" si="3">SUM(B2:B31)</f>
        <v>26586</v>
      </c>
      <c r="C32" s="11">
        <f t="shared" si="3"/>
        <v>11404</v>
      </c>
      <c r="D32" s="11">
        <f t="shared" si="3"/>
        <v>11136</v>
      </c>
      <c r="E32" s="11">
        <f t="shared" si="3"/>
        <v>79</v>
      </c>
      <c r="F32" s="11">
        <f t="shared" si="3"/>
        <v>189</v>
      </c>
      <c r="G32" s="11">
        <f t="shared" si="3"/>
        <v>0</v>
      </c>
      <c r="H32" s="2">
        <f t="shared" si="3"/>
        <v>11404</v>
      </c>
      <c r="I32" s="12">
        <f t="shared" si="1"/>
        <v>0.42894756638832471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A2 B2:E31 F2:H2 I2:I31 J2">
    <cfRule type="expression" dxfId="30" priority="1" stopIfTrue="1">
      <formula>$J2="ERRORE"</formula>
    </cfRule>
  </conditionalFormatting>
  <conditionalFormatting sqref="A3 F3:J3 I17 I31">
    <cfRule type="expression" dxfId="29" priority="2" stopIfTrue="1">
      <formula>$J3="ERRORE"</formula>
    </cfRule>
  </conditionalFormatting>
  <conditionalFormatting sqref="A4 F4:J4 I18">
    <cfRule type="expression" dxfId="28" priority="3" stopIfTrue="1">
      <formula>$J4="ERRORE"</formula>
    </cfRule>
  </conditionalFormatting>
  <conditionalFormatting sqref="A5 F5:J5 I19">
    <cfRule type="expression" dxfId="27" priority="4" stopIfTrue="1">
      <formula>$J5="ERRORE"</formula>
    </cfRule>
  </conditionalFormatting>
  <conditionalFormatting sqref="A6 F6:J6 I20">
    <cfRule type="expression" dxfId="26" priority="5" stopIfTrue="1">
      <formula>$J6="ERRORE"</formula>
    </cfRule>
  </conditionalFormatting>
  <conditionalFormatting sqref="A7 F7:J7 I21">
    <cfRule type="expression" dxfId="25" priority="6" stopIfTrue="1">
      <formula>$J7="ERRORE"</formula>
    </cfRule>
  </conditionalFormatting>
  <conditionalFormatting sqref="A8 F8:J8 I22">
    <cfRule type="expression" dxfId="24" priority="7" stopIfTrue="1">
      <formula>$J8="ERRORE"</formula>
    </cfRule>
  </conditionalFormatting>
  <conditionalFormatting sqref="A9 F9:J9 I23">
    <cfRule type="expression" dxfId="23" priority="8" stopIfTrue="1">
      <formula>$J9="ERRORE"</formula>
    </cfRule>
  </conditionalFormatting>
  <conditionalFormatting sqref="A10 F10:J10 I24">
    <cfRule type="expression" dxfId="22" priority="9" stopIfTrue="1">
      <formula>$J10="ERRORE"</formula>
    </cfRule>
  </conditionalFormatting>
  <conditionalFormatting sqref="A11 F11:J11 I25">
    <cfRule type="expression" dxfId="21" priority="10" stopIfTrue="1">
      <formula>$J11="ERRORE"</formula>
    </cfRule>
  </conditionalFormatting>
  <conditionalFormatting sqref="A12 F12:J12 I26">
    <cfRule type="expression" dxfId="20" priority="11" stopIfTrue="1">
      <formula>$J12="ERRORE"</formula>
    </cfRule>
  </conditionalFormatting>
  <conditionalFormatting sqref="A13 F13:J13 I27">
    <cfRule type="expression" dxfId="19" priority="12" stopIfTrue="1">
      <formula>$J13="ERRORE"</formula>
    </cfRule>
  </conditionalFormatting>
  <conditionalFormatting sqref="A14 F14:J14 I28">
    <cfRule type="expression" dxfId="18" priority="13" stopIfTrue="1">
      <formula>$J14="ERRORE"</formula>
    </cfRule>
  </conditionalFormatting>
  <conditionalFormatting sqref="A15 F15:J15 I29">
    <cfRule type="expression" dxfId="17" priority="14" stopIfTrue="1">
      <formula>$J15="ERRORE"</formula>
    </cfRule>
  </conditionalFormatting>
  <conditionalFormatting sqref="A16 F16:J16">
    <cfRule type="expression" dxfId="16" priority="15" stopIfTrue="1">
      <formula>$J16="ERRORE"</formula>
    </cfRule>
  </conditionalFormatting>
  <conditionalFormatting sqref="A17 F17:J17">
    <cfRule type="expression" dxfId="15" priority="16" stopIfTrue="1">
      <formula>$J17="ERRORE"</formula>
    </cfRule>
  </conditionalFormatting>
  <conditionalFormatting sqref="A18 F18:J18">
    <cfRule type="expression" dxfId="14" priority="17" stopIfTrue="1">
      <formula>$J18="ERRORE"</formula>
    </cfRule>
  </conditionalFormatting>
  <conditionalFormatting sqref="A19 F19:J19">
    <cfRule type="expression" dxfId="13" priority="18" stopIfTrue="1">
      <formula>$J19="ERRORE"</formula>
    </cfRule>
  </conditionalFormatting>
  <conditionalFormatting sqref="A20 F20:J20">
    <cfRule type="expression" dxfId="12" priority="19" stopIfTrue="1">
      <formula>$J20="ERRORE"</formula>
    </cfRule>
  </conditionalFormatting>
  <conditionalFormatting sqref="A21 F21:J21">
    <cfRule type="expression" dxfId="11" priority="20" stopIfTrue="1">
      <formula>$J21="ERRORE"</formula>
    </cfRule>
  </conditionalFormatting>
  <conditionalFormatting sqref="A22 F22:J22">
    <cfRule type="expression" dxfId="10" priority="21" stopIfTrue="1">
      <formula>$J22="ERRORE"</formula>
    </cfRule>
  </conditionalFormatting>
  <conditionalFormatting sqref="A23 F23:J23">
    <cfRule type="expression" dxfId="9" priority="22" stopIfTrue="1">
      <formula>$J23="ERRORE"</formula>
    </cfRule>
  </conditionalFormatting>
  <conditionalFormatting sqref="A24 F24:J24">
    <cfRule type="expression" dxfId="8" priority="23" stopIfTrue="1">
      <formula>$J24="ERRORE"</formula>
    </cfRule>
  </conditionalFormatting>
  <conditionalFormatting sqref="A25 F25:J25">
    <cfRule type="expression" dxfId="7" priority="24" stopIfTrue="1">
      <formula>$J25="ERRORE"</formula>
    </cfRule>
  </conditionalFormatting>
  <conditionalFormatting sqref="A26 F26:J26">
    <cfRule type="expression" dxfId="6" priority="25" stopIfTrue="1">
      <formula>$J26="ERRORE"</formula>
    </cfRule>
  </conditionalFormatting>
  <conditionalFormatting sqref="A27 F27:J27">
    <cfRule type="expression" dxfId="5" priority="26" stopIfTrue="1">
      <formula>$J27="ERRORE"</formula>
    </cfRule>
  </conditionalFormatting>
  <conditionalFormatting sqref="A28 F28:J28">
    <cfRule type="expression" dxfId="4" priority="27" stopIfTrue="1">
      <formula>$J28="ERRORE"</formula>
    </cfRule>
  </conditionalFormatting>
  <conditionalFormatting sqref="A29 F29:J29">
    <cfRule type="expression" dxfId="3" priority="28" stopIfTrue="1">
      <formula>$J29="ERRORE"</formula>
    </cfRule>
  </conditionalFormatting>
  <conditionalFormatting sqref="A30 F30:J30">
    <cfRule type="expression" dxfId="2" priority="29" stopIfTrue="1">
      <formula>$J30="ERRORE"</formula>
    </cfRule>
  </conditionalFormatting>
  <conditionalFormatting sqref="A31 F31:J31">
    <cfRule type="expression" dxfId="1" priority="30" stopIfTrue="1">
      <formula>$J31="ERRORE"</formula>
    </cfRule>
  </conditionalFormatting>
  <pageMargins left="0.74803149606299213" right="0.74803149606299213" top="0.98425196850393704" bottom="0.98425196850393704" header="0" footer="0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/>
  <cols>
    <col min="1" max="1" width="59.42578125" customWidth="1"/>
    <col min="2" max="2" width="21.140625" customWidth="1"/>
    <col min="3" max="3" width="32.5703125" customWidth="1"/>
    <col min="4" max="4" width="18.5703125" customWidth="1"/>
    <col min="5" max="5" width="34.7109375" customWidth="1"/>
    <col min="6" max="6" width="22.7109375" customWidth="1"/>
    <col min="7" max="7" width="18.5703125" customWidth="1"/>
    <col min="8" max="8" width="26.140625" customWidth="1"/>
    <col min="9" max="9" width="20.7109375" customWidth="1"/>
    <col min="10" max="10" width="25.28515625" customWidth="1"/>
    <col min="11" max="11" width="18.5703125" customWidth="1"/>
    <col min="12" max="12" width="23.7109375" customWidth="1"/>
    <col min="13" max="13" width="60.28515625" customWidth="1"/>
    <col min="14" max="14" width="24.140625" customWidth="1"/>
    <col min="15" max="15" width="45.28515625" customWidth="1"/>
    <col min="16" max="16" width="28.7109375" customWidth="1"/>
    <col min="17" max="17" width="14.5703125" customWidth="1"/>
    <col min="18" max="18" width="36.28515625" customWidth="1"/>
    <col min="19" max="19" width="59.5703125" customWidth="1"/>
    <col min="20" max="20" width="27.85546875" customWidth="1"/>
    <col min="21" max="21" width="34.28515625" customWidth="1"/>
    <col min="22" max="27" width="14" customWidth="1"/>
    <col min="28" max="28" width="14.42578125" customWidth="1"/>
    <col min="29" max="30" width="14" customWidth="1"/>
    <col min="31" max="31" width="15.7109375" customWidth="1"/>
    <col min="32" max="32" width="14" customWidth="1"/>
    <col min="33" max="33" width="16" customWidth="1"/>
    <col min="34" max="34" width="14" customWidth="1"/>
    <col min="35" max="35" width="18.42578125" customWidth="1"/>
    <col min="36" max="37" width="14" customWidth="1"/>
  </cols>
  <sheetData>
    <row r="1" spans="1:37">
      <c r="A1" s="13" t="s">
        <v>0</v>
      </c>
      <c r="B1" s="13" t="s">
        <v>11</v>
      </c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3" t="s">
        <v>18</v>
      </c>
      <c r="J1" s="13" t="s">
        <v>19</v>
      </c>
      <c r="K1" s="13" t="s">
        <v>20</v>
      </c>
      <c r="L1" s="13" t="s">
        <v>21</v>
      </c>
      <c r="M1" s="13" t="s">
        <v>22</v>
      </c>
      <c r="N1" s="13" t="s">
        <v>23</v>
      </c>
      <c r="O1" s="13" t="s">
        <v>24</v>
      </c>
      <c r="P1" s="13" t="s">
        <v>25</v>
      </c>
      <c r="Q1" s="13" t="s">
        <v>26</v>
      </c>
      <c r="R1" s="13" t="s">
        <v>27</v>
      </c>
      <c r="S1" s="13" t="s">
        <v>28</v>
      </c>
      <c r="T1" s="13" t="s">
        <v>29</v>
      </c>
      <c r="U1" s="13" t="s">
        <v>30</v>
      </c>
      <c r="V1" s="13" t="s">
        <v>31</v>
      </c>
      <c r="W1" s="13" t="s">
        <v>32</v>
      </c>
      <c r="X1" s="13" t="s">
        <v>33</v>
      </c>
      <c r="Y1" s="13" t="s">
        <v>34</v>
      </c>
      <c r="Z1" s="13" t="s">
        <v>35</v>
      </c>
      <c r="AA1" s="13" t="s">
        <v>36</v>
      </c>
      <c r="AB1" s="13" t="s">
        <v>37</v>
      </c>
      <c r="AC1" s="13" t="s">
        <v>38</v>
      </c>
      <c r="AD1" s="13" t="s">
        <v>39</v>
      </c>
      <c r="AE1" s="13" t="s">
        <v>40</v>
      </c>
      <c r="AF1" s="13" t="s">
        <v>41</v>
      </c>
      <c r="AG1" s="13" t="s">
        <v>42</v>
      </c>
      <c r="AH1" s="13" t="s">
        <v>43</v>
      </c>
      <c r="AI1" s="13" t="s">
        <v>44</v>
      </c>
      <c r="AJ1" s="13" t="s">
        <v>45</v>
      </c>
      <c r="AK1" s="13" t="s">
        <v>46</v>
      </c>
    </row>
    <row r="2" spans="1:37">
      <c r="A2" s="14" t="s">
        <v>47</v>
      </c>
      <c r="B2" s="15">
        <v>7</v>
      </c>
      <c r="C2" s="15">
        <v>16</v>
      </c>
      <c r="D2" s="15">
        <v>28</v>
      </c>
      <c r="E2" s="15">
        <v>55</v>
      </c>
      <c r="F2" s="15">
        <v>44</v>
      </c>
      <c r="G2" s="15">
        <v>46</v>
      </c>
      <c r="H2" s="15">
        <v>26</v>
      </c>
      <c r="I2" s="15">
        <v>24</v>
      </c>
      <c r="J2" s="15">
        <v>28</v>
      </c>
      <c r="K2" s="15">
        <v>0</v>
      </c>
      <c r="L2" s="15">
        <v>0</v>
      </c>
      <c r="M2" s="15">
        <v>2</v>
      </c>
      <c r="N2" s="15">
        <v>1</v>
      </c>
      <c r="O2" s="15">
        <v>0</v>
      </c>
      <c r="P2" s="15">
        <v>49</v>
      </c>
      <c r="Q2" s="15">
        <v>0</v>
      </c>
      <c r="R2" s="15">
        <v>16</v>
      </c>
      <c r="S2" s="15">
        <v>3</v>
      </c>
      <c r="T2" s="15">
        <v>14</v>
      </c>
      <c r="U2" s="15">
        <v>0</v>
      </c>
      <c r="V2" s="16">
        <v>11</v>
      </c>
      <c r="W2" s="16">
        <v>264</v>
      </c>
      <c r="X2" s="16">
        <v>0</v>
      </c>
      <c r="Y2" s="16">
        <v>0</v>
      </c>
      <c r="Z2" s="16">
        <v>98</v>
      </c>
      <c r="AA2" s="16">
        <v>0</v>
      </c>
      <c r="AB2" s="17"/>
      <c r="AC2" s="18">
        <v>10</v>
      </c>
      <c r="AD2" s="17"/>
      <c r="AE2" s="17"/>
      <c r="AF2" s="18">
        <v>4</v>
      </c>
      <c r="AG2" s="17"/>
      <c r="AH2" s="9">
        <f t="shared" ref="AH2:AH31" si="0">SUM(B2:U2)</f>
        <v>359</v>
      </c>
      <c r="AI2" s="9">
        <f t="shared" ref="AI2:AI31" si="1">SUM(V2:AG2)</f>
        <v>387</v>
      </c>
      <c r="AJ2" s="9">
        <f t="shared" ref="AJ2:AJ31" si="2">AI2-AH2</f>
        <v>28</v>
      </c>
      <c r="AK2" s="9" t="s">
        <v>48</v>
      </c>
    </row>
    <row r="3" spans="1:37">
      <c r="A3" s="14" t="s">
        <v>49</v>
      </c>
      <c r="B3" s="15">
        <v>9</v>
      </c>
      <c r="C3" s="15">
        <v>5</v>
      </c>
      <c r="D3" s="15">
        <v>7</v>
      </c>
      <c r="E3" s="15">
        <v>49</v>
      </c>
      <c r="F3" s="15">
        <v>52</v>
      </c>
      <c r="G3" s="15">
        <v>42</v>
      </c>
      <c r="H3" s="15">
        <v>44</v>
      </c>
      <c r="I3" s="15">
        <v>32</v>
      </c>
      <c r="J3" s="15">
        <v>22</v>
      </c>
      <c r="K3" s="15">
        <v>0</v>
      </c>
      <c r="L3" s="15">
        <v>0</v>
      </c>
      <c r="M3" s="15">
        <v>0</v>
      </c>
      <c r="N3" s="15">
        <v>7</v>
      </c>
      <c r="O3" s="15">
        <v>1</v>
      </c>
      <c r="P3" s="15">
        <v>68</v>
      </c>
      <c r="Q3" s="15">
        <v>2</v>
      </c>
      <c r="R3" s="15">
        <v>2</v>
      </c>
      <c r="S3" s="15">
        <v>0</v>
      </c>
      <c r="T3" s="15">
        <v>23</v>
      </c>
      <c r="U3" s="15">
        <v>3</v>
      </c>
      <c r="V3" s="16">
        <v>9</v>
      </c>
      <c r="W3" s="16">
        <v>256</v>
      </c>
      <c r="X3" s="16">
        <v>0</v>
      </c>
      <c r="Y3" s="16">
        <v>0</v>
      </c>
      <c r="Z3" s="16">
        <v>104</v>
      </c>
      <c r="AA3" s="16">
        <v>3</v>
      </c>
      <c r="AB3" s="17"/>
      <c r="AC3" s="18">
        <v>3</v>
      </c>
      <c r="AD3" s="17"/>
      <c r="AE3" s="17"/>
      <c r="AF3" s="18">
        <v>1</v>
      </c>
      <c r="AG3" s="17"/>
      <c r="AH3" s="9">
        <f t="shared" si="0"/>
        <v>368</v>
      </c>
      <c r="AI3" s="9">
        <f t="shared" si="1"/>
        <v>376</v>
      </c>
      <c r="AJ3" s="9">
        <f t="shared" si="2"/>
        <v>8</v>
      </c>
      <c r="AK3" s="9" t="s">
        <v>48</v>
      </c>
    </row>
    <row r="4" spans="1:37">
      <c r="A4" s="14" t="s">
        <v>50</v>
      </c>
      <c r="B4" s="15">
        <v>9</v>
      </c>
      <c r="C4" s="15">
        <v>1</v>
      </c>
      <c r="D4" s="15">
        <v>24</v>
      </c>
      <c r="E4" s="15">
        <v>54</v>
      </c>
      <c r="F4" s="15">
        <v>48</v>
      </c>
      <c r="G4" s="15">
        <v>21</v>
      </c>
      <c r="H4" s="15">
        <v>64</v>
      </c>
      <c r="I4" s="15">
        <v>20</v>
      </c>
      <c r="J4" s="15">
        <v>17</v>
      </c>
      <c r="K4" s="15">
        <v>0</v>
      </c>
      <c r="L4" s="15">
        <v>1</v>
      </c>
      <c r="M4" s="15">
        <v>0</v>
      </c>
      <c r="N4" s="15">
        <v>4</v>
      </c>
      <c r="O4" s="15">
        <v>0</v>
      </c>
      <c r="P4" s="15">
        <v>69</v>
      </c>
      <c r="Q4" s="15">
        <v>1</v>
      </c>
      <c r="R4" s="15">
        <v>5</v>
      </c>
      <c r="S4" s="15">
        <v>1</v>
      </c>
      <c r="T4" s="15">
        <v>25</v>
      </c>
      <c r="U4" s="15">
        <v>1</v>
      </c>
      <c r="V4" s="16">
        <v>10</v>
      </c>
      <c r="W4" s="16">
        <v>154</v>
      </c>
      <c r="X4" s="16">
        <v>0</v>
      </c>
      <c r="Y4" s="16">
        <v>1</v>
      </c>
      <c r="Z4" s="16">
        <v>113</v>
      </c>
      <c r="AA4" s="16">
        <v>1</v>
      </c>
      <c r="AB4" s="17"/>
      <c r="AC4" s="18">
        <v>5</v>
      </c>
      <c r="AD4" s="17"/>
      <c r="AE4" s="17"/>
      <c r="AF4" s="18">
        <v>9</v>
      </c>
      <c r="AG4" s="17"/>
      <c r="AH4" s="9">
        <f t="shared" si="0"/>
        <v>365</v>
      </c>
      <c r="AI4" s="9">
        <f t="shared" si="1"/>
        <v>293</v>
      </c>
      <c r="AJ4" s="9">
        <f t="shared" si="2"/>
        <v>-72</v>
      </c>
      <c r="AK4" s="9" t="s">
        <v>48</v>
      </c>
    </row>
    <row r="5" spans="1:37">
      <c r="A5" s="14" t="s">
        <v>51</v>
      </c>
      <c r="B5" s="15">
        <v>3</v>
      </c>
      <c r="C5" s="15">
        <v>10</v>
      </c>
      <c r="D5" s="15">
        <v>16</v>
      </c>
      <c r="E5" s="15">
        <v>35</v>
      </c>
      <c r="F5" s="15">
        <v>25</v>
      </c>
      <c r="G5" s="15">
        <v>12</v>
      </c>
      <c r="H5" s="15">
        <v>30</v>
      </c>
      <c r="I5" s="15">
        <v>13</v>
      </c>
      <c r="J5" s="15">
        <v>15</v>
      </c>
      <c r="K5" s="15">
        <v>0</v>
      </c>
      <c r="L5" s="15">
        <v>0</v>
      </c>
      <c r="M5" s="15">
        <v>2</v>
      </c>
      <c r="N5" s="15">
        <v>3</v>
      </c>
      <c r="O5" s="15">
        <v>0</v>
      </c>
      <c r="P5" s="15">
        <v>81</v>
      </c>
      <c r="Q5" s="15">
        <v>1</v>
      </c>
      <c r="R5" s="15">
        <v>3</v>
      </c>
      <c r="S5" s="15">
        <v>0</v>
      </c>
      <c r="T5" s="15">
        <v>16</v>
      </c>
      <c r="U5" s="15">
        <v>4</v>
      </c>
      <c r="V5" s="16">
        <v>4</v>
      </c>
      <c r="W5" s="16">
        <v>148</v>
      </c>
      <c r="X5" s="19"/>
      <c r="Y5" s="19"/>
      <c r="Z5" s="16">
        <v>104</v>
      </c>
      <c r="AA5" s="16">
        <v>4</v>
      </c>
      <c r="AB5" s="18">
        <v>1</v>
      </c>
      <c r="AC5" s="18">
        <v>6</v>
      </c>
      <c r="AD5" s="17"/>
      <c r="AE5" s="17"/>
      <c r="AF5" s="18">
        <v>2</v>
      </c>
      <c r="AG5" s="17"/>
      <c r="AH5" s="9">
        <f t="shared" si="0"/>
        <v>269</v>
      </c>
      <c r="AI5" s="9">
        <f t="shared" si="1"/>
        <v>269</v>
      </c>
      <c r="AJ5" s="9">
        <f t="shared" si="2"/>
        <v>0</v>
      </c>
      <c r="AK5" s="9" t="s">
        <v>48</v>
      </c>
    </row>
    <row r="6" spans="1:37">
      <c r="A6" s="14" t="s">
        <v>52</v>
      </c>
      <c r="B6" s="15">
        <v>4</v>
      </c>
      <c r="C6" s="15">
        <v>5</v>
      </c>
      <c r="D6" s="15">
        <v>17</v>
      </c>
      <c r="E6" s="15">
        <v>54</v>
      </c>
      <c r="F6" s="15">
        <v>26</v>
      </c>
      <c r="G6" s="15">
        <v>21</v>
      </c>
      <c r="H6" s="15">
        <v>40</v>
      </c>
      <c r="I6" s="15">
        <v>18</v>
      </c>
      <c r="J6" s="15">
        <v>15</v>
      </c>
      <c r="K6" s="15">
        <v>0</v>
      </c>
      <c r="L6" s="15">
        <v>0</v>
      </c>
      <c r="M6" s="15">
        <v>0</v>
      </c>
      <c r="N6" s="15">
        <v>5</v>
      </c>
      <c r="O6" s="15">
        <v>0</v>
      </c>
      <c r="P6" s="15">
        <v>70</v>
      </c>
      <c r="Q6" s="15">
        <v>0</v>
      </c>
      <c r="R6" s="15">
        <v>8</v>
      </c>
      <c r="S6" s="15">
        <v>0</v>
      </c>
      <c r="T6" s="15">
        <v>23</v>
      </c>
      <c r="U6" s="15">
        <v>2</v>
      </c>
      <c r="V6" s="16">
        <v>4</v>
      </c>
      <c r="W6" s="16">
        <v>192</v>
      </c>
      <c r="X6" s="16">
        <v>0</v>
      </c>
      <c r="Y6" s="16">
        <v>0</v>
      </c>
      <c r="Z6" s="16">
        <v>112</v>
      </c>
      <c r="AA6" s="16">
        <v>3</v>
      </c>
      <c r="AB6" s="17"/>
      <c r="AC6" s="17"/>
      <c r="AD6" s="17"/>
      <c r="AE6" s="17"/>
      <c r="AF6" s="18">
        <v>3</v>
      </c>
      <c r="AG6" s="17"/>
      <c r="AH6" s="9">
        <f t="shared" si="0"/>
        <v>308</v>
      </c>
      <c r="AI6" s="9">
        <f t="shared" si="1"/>
        <v>314</v>
      </c>
      <c r="AJ6" s="9">
        <f t="shared" si="2"/>
        <v>6</v>
      </c>
      <c r="AK6" s="9" t="s">
        <v>48</v>
      </c>
    </row>
    <row r="7" spans="1:37">
      <c r="A7" s="14" t="s">
        <v>53</v>
      </c>
      <c r="B7" s="15">
        <v>4</v>
      </c>
      <c r="C7" s="15">
        <v>1</v>
      </c>
      <c r="D7" s="15">
        <v>20</v>
      </c>
      <c r="E7" s="15">
        <v>58</v>
      </c>
      <c r="F7" s="15">
        <v>39</v>
      </c>
      <c r="G7" s="15">
        <v>44</v>
      </c>
      <c r="H7" s="15">
        <v>45</v>
      </c>
      <c r="I7" s="15">
        <v>26</v>
      </c>
      <c r="J7" s="15">
        <v>15</v>
      </c>
      <c r="K7" s="15">
        <v>0</v>
      </c>
      <c r="L7" s="15">
        <v>0</v>
      </c>
      <c r="M7" s="15">
        <v>2</v>
      </c>
      <c r="N7" s="15">
        <v>2</v>
      </c>
      <c r="O7" s="15">
        <v>0</v>
      </c>
      <c r="P7" s="15">
        <v>69</v>
      </c>
      <c r="Q7" s="15">
        <v>0</v>
      </c>
      <c r="R7" s="15">
        <v>5</v>
      </c>
      <c r="S7" s="15">
        <v>0</v>
      </c>
      <c r="T7" s="15">
        <v>33</v>
      </c>
      <c r="U7" s="15">
        <v>2</v>
      </c>
      <c r="V7" s="16">
        <v>7</v>
      </c>
      <c r="W7" s="16">
        <v>251</v>
      </c>
      <c r="X7" s="16">
        <v>0</v>
      </c>
      <c r="Y7" s="16">
        <v>1</v>
      </c>
      <c r="Z7" s="16">
        <v>115</v>
      </c>
      <c r="AA7" s="16">
        <v>2</v>
      </c>
      <c r="AB7" s="18">
        <v>1</v>
      </c>
      <c r="AC7" s="18">
        <v>7</v>
      </c>
      <c r="AD7" s="17"/>
      <c r="AE7" s="18">
        <v>1</v>
      </c>
      <c r="AF7" s="18">
        <v>2</v>
      </c>
      <c r="AG7" s="17"/>
      <c r="AH7" s="9">
        <f t="shared" si="0"/>
        <v>365</v>
      </c>
      <c r="AI7" s="9">
        <f t="shared" si="1"/>
        <v>387</v>
      </c>
      <c r="AJ7" s="9">
        <f t="shared" si="2"/>
        <v>22</v>
      </c>
      <c r="AK7" s="9" t="s">
        <v>48</v>
      </c>
    </row>
    <row r="8" spans="1:37">
      <c r="A8" s="14" t="s">
        <v>54</v>
      </c>
      <c r="B8" s="15">
        <v>3</v>
      </c>
      <c r="C8" s="15">
        <v>7</v>
      </c>
      <c r="D8" s="15">
        <v>25</v>
      </c>
      <c r="E8" s="15">
        <v>50</v>
      </c>
      <c r="F8" s="15">
        <v>34</v>
      </c>
      <c r="G8" s="15">
        <v>14</v>
      </c>
      <c r="H8" s="15">
        <v>94</v>
      </c>
      <c r="I8" s="15">
        <v>23</v>
      </c>
      <c r="J8" s="15">
        <v>7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51</v>
      </c>
      <c r="Q8" s="15">
        <v>0</v>
      </c>
      <c r="R8" s="15">
        <v>3</v>
      </c>
      <c r="S8" s="15">
        <v>0</v>
      </c>
      <c r="T8" s="15">
        <v>28</v>
      </c>
      <c r="U8" s="15">
        <v>0</v>
      </c>
      <c r="V8" s="16">
        <v>4</v>
      </c>
      <c r="W8" s="16">
        <v>255</v>
      </c>
      <c r="X8" s="16">
        <v>1</v>
      </c>
      <c r="Y8" s="16">
        <v>1</v>
      </c>
      <c r="Z8" s="16">
        <v>91</v>
      </c>
      <c r="AA8" s="16">
        <v>1</v>
      </c>
      <c r="AB8" s="17"/>
      <c r="AC8" s="18">
        <v>5</v>
      </c>
      <c r="AD8" s="17"/>
      <c r="AE8" s="17"/>
      <c r="AF8" s="18">
        <v>6</v>
      </c>
      <c r="AG8" s="18">
        <v>1</v>
      </c>
      <c r="AH8" s="9">
        <f t="shared" si="0"/>
        <v>341</v>
      </c>
      <c r="AI8" s="9">
        <f t="shared" si="1"/>
        <v>365</v>
      </c>
      <c r="AJ8" s="9">
        <f t="shared" si="2"/>
        <v>24</v>
      </c>
      <c r="AK8" s="9" t="s">
        <v>48</v>
      </c>
    </row>
    <row r="9" spans="1:37">
      <c r="A9" s="14" t="s">
        <v>55</v>
      </c>
      <c r="B9" s="15">
        <v>3</v>
      </c>
      <c r="C9" s="15">
        <v>9</v>
      </c>
      <c r="D9" s="15">
        <v>19</v>
      </c>
      <c r="E9" s="15">
        <v>60</v>
      </c>
      <c r="F9" s="15">
        <v>31</v>
      </c>
      <c r="G9" s="15">
        <v>14</v>
      </c>
      <c r="H9" s="15">
        <v>38</v>
      </c>
      <c r="I9" s="15">
        <v>16</v>
      </c>
      <c r="J9" s="15">
        <v>10</v>
      </c>
      <c r="K9" s="15">
        <v>0</v>
      </c>
      <c r="L9" s="15">
        <v>0</v>
      </c>
      <c r="M9" s="15">
        <v>4</v>
      </c>
      <c r="N9" s="15">
        <v>7</v>
      </c>
      <c r="O9" s="15">
        <v>0</v>
      </c>
      <c r="P9" s="15">
        <v>63</v>
      </c>
      <c r="Q9" s="15">
        <v>0</v>
      </c>
      <c r="R9" s="15">
        <v>5</v>
      </c>
      <c r="S9" s="15">
        <v>1</v>
      </c>
      <c r="T9" s="15">
        <v>32</v>
      </c>
      <c r="U9" s="15">
        <v>4</v>
      </c>
      <c r="V9" s="16">
        <v>3</v>
      </c>
      <c r="W9" s="16">
        <v>201</v>
      </c>
      <c r="X9" s="19"/>
      <c r="Y9" s="19"/>
      <c r="Z9" s="16">
        <v>117</v>
      </c>
      <c r="AA9" s="16">
        <v>4</v>
      </c>
      <c r="AB9" s="17"/>
      <c r="AC9" s="18">
        <v>6</v>
      </c>
      <c r="AD9" s="17"/>
      <c r="AE9" s="17"/>
      <c r="AF9" s="18">
        <v>3</v>
      </c>
      <c r="AG9" s="17"/>
      <c r="AH9" s="9">
        <f t="shared" si="0"/>
        <v>316</v>
      </c>
      <c r="AI9" s="9">
        <f t="shared" si="1"/>
        <v>334</v>
      </c>
      <c r="AJ9" s="9">
        <f t="shared" si="2"/>
        <v>18</v>
      </c>
      <c r="AK9" s="9" t="s">
        <v>48</v>
      </c>
    </row>
    <row r="10" spans="1:37">
      <c r="A10" s="14" t="s">
        <v>56</v>
      </c>
      <c r="B10" s="15">
        <v>6</v>
      </c>
      <c r="C10" s="15">
        <v>3</v>
      </c>
      <c r="D10" s="15">
        <v>34</v>
      </c>
      <c r="E10" s="15">
        <v>53</v>
      </c>
      <c r="F10" s="15">
        <v>38</v>
      </c>
      <c r="G10" s="15">
        <v>19</v>
      </c>
      <c r="H10" s="15">
        <v>58</v>
      </c>
      <c r="I10" s="15">
        <v>18</v>
      </c>
      <c r="J10" s="15">
        <v>16</v>
      </c>
      <c r="K10" s="15">
        <v>0</v>
      </c>
      <c r="L10" s="15">
        <v>0</v>
      </c>
      <c r="M10" s="15">
        <v>0</v>
      </c>
      <c r="N10" s="15">
        <v>5</v>
      </c>
      <c r="O10" s="15">
        <v>1</v>
      </c>
      <c r="P10" s="15">
        <v>97</v>
      </c>
      <c r="Q10" s="15">
        <v>2</v>
      </c>
      <c r="R10" s="15">
        <v>9</v>
      </c>
      <c r="S10" s="15">
        <v>0</v>
      </c>
      <c r="T10" s="15">
        <v>51</v>
      </c>
      <c r="U10" s="15">
        <v>1</v>
      </c>
      <c r="V10" s="16">
        <v>6</v>
      </c>
      <c r="W10" s="16">
        <v>242</v>
      </c>
      <c r="X10" s="16">
        <v>0</v>
      </c>
      <c r="Y10" s="16">
        <v>0</v>
      </c>
      <c r="Z10" s="16">
        <v>171</v>
      </c>
      <c r="AA10" s="16">
        <v>3</v>
      </c>
      <c r="AB10" s="17"/>
      <c r="AC10" s="18">
        <v>8</v>
      </c>
      <c r="AD10" s="17"/>
      <c r="AE10" s="17"/>
      <c r="AF10" s="18">
        <v>3</v>
      </c>
      <c r="AG10" s="17"/>
      <c r="AH10" s="9">
        <f t="shared" si="0"/>
        <v>411</v>
      </c>
      <c r="AI10" s="9">
        <f t="shared" si="1"/>
        <v>433</v>
      </c>
      <c r="AJ10" s="9">
        <f t="shared" si="2"/>
        <v>22</v>
      </c>
      <c r="AK10" s="9" t="s">
        <v>48</v>
      </c>
    </row>
    <row r="11" spans="1:37">
      <c r="A11" s="14" t="s">
        <v>57</v>
      </c>
      <c r="B11" s="15">
        <v>8</v>
      </c>
      <c r="C11" s="15">
        <v>9</v>
      </c>
      <c r="D11" s="15">
        <v>35</v>
      </c>
      <c r="E11" s="15">
        <v>33</v>
      </c>
      <c r="F11" s="15">
        <v>29</v>
      </c>
      <c r="G11" s="15">
        <v>29</v>
      </c>
      <c r="H11" s="15">
        <v>35</v>
      </c>
      <c r="I11" s="15">
        <v>31</v>
      </c>
      <c r="J11" s="15">
        <v>12</v>
      </c>
      <c r="K11" s="15">
        <v>0</v>
      </c>
      <c r="L11" s="15">
        <v>0</v>
      </c>
      <c r="M11" s="15">
        <v>0</v>
      </c>
      <c r="N11" s="15">
        <v>0</v>
      </c>
      <c r="O11" s="15">
        <v>1</v>
      </c>
      <c r="P11" s="15">
        <v>65</v>
      </c>
      <c r="Q11" s="15">
        <v>0</v>
      </c>
      <c r="R11" s="15">
        <v>10</v>
      </c>
      <c r="S11" s="15">
        <v>0</v>
      </c>
      <c r="T11" s="15">
        <v>31</v>
      </c>
      <c r="U11" s="15">
        <v>0</v>
      </c>
      <c r="V11" s="16">
        <v>8</v>
      </c>
      <c r="W11" s="16">
        <v>212</v>
      </c>
      <c r="X11" s="19"/>
      <c r="Y11" s="16">
        <v>1</v>
      </c>
      <c r="Z11" s="16">
        <v>119</v>
      </c>
      <c r="AA11" s="16">
        <v>1</v>
      </c>
      <c r="AB11" s="17"/>
      <c r="AC11" s="18">
        <v>7</v>
      </c>
      <c r="AD11" s="17"/>
      <c r="AE11" s="18">
        <v>1</v>
      </c>
      <c r="AF11" s="18">
        <v>5</v>
      </c>
      <c r="AG11" s="17"/>
      <c r="AH11" s="9">
        <f t="shared" si="0"/>
        <v>328</v>
      </c>
      <c r="AI11" s="9">
        <f t="shared" si="1"/>
        <v>354</v>
      </c>
      <c r="AJ11" s="9">
        <f t="shared" si="2"/>
        <v>26</v>
      </c>
      <c r="AK11" s="9" t="s">
        <v>48</v>
      </c>
    </row>
    <row r="12" spans="1:37">
      <c r="A12" s="14" t="s">
        <v>58</v>
      </c>
      <c r="B12" s="15">
        <v>7</v>
      </c>
      <c r="C12" s="15">
        <v>6</v>
      </c>
      <c r="D12" s="15">
        <v>31</v>
      </c>
      <c r="E12" s="15">
        <v>66</v>
      </c>
      <c r="F12" s="15">
        <v>33</v>
      </c>
      <c r="G12" s="15">
        <v>30</v>
      </c>
      <c r="H12" s="15">
        <v>44</v>
      </c>
      <c r="I12" s="15">
        <v>23</v>
      </c>
      <c r="J12" s="15">
        <v>17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15">
        <v>78</v>
      </c>
      <c r="Q12" s="15">
        <v>1</v>
      </c>
      <c r="R12" s="15">
        <v>9</v>
      </c>
      <c r="S12" s="15">
        <v>0</v>
      </c>
      <c r="T12" s="15">
        <v>37</v>
      </c>
      <c r="U12" s="15">
        <v>4</v>
      </c>
      <c r="V12" s="16">
        <v>8</v>
      </c>
      <c r="W12" s="16">
        <v>252</v>
      </c>
      <c r="X12" s="16">
        <v>0</v>
      </c>
      <c r="Y12" s="16">
        <v>0</v>
      </c>
      <c r="Z12" s="16">
        <v>132</v>
      </c>
      <c r="AA12" s="16">
        <v>4</v>
      </c>
      <c r="AB12" s="17"/>
      <c r="AC12" s="18">
        <v>9</v>
      </c>
      <c r="AD12" s="17"/>
      <c r="AE12" s="17"/>
      <c r="AF12" s="17"/>
      <c r="AG12" s="17"/>
      <c r="AH12" s="9">
        <f t="shared" si="0"/>
        <v>387</v>
      </c>
      <c r="AI12" s="9">
        <f t="shared" si="1"/>
        <v>405</v>
      </c>
      <c r="AJ12" s="9">
        <f t="shared" si="2"/>
        <v>18</v>
      </c>
      <c r="AK12" s="9" t="s">
        <v>48</v>
      </c>
    </row>
    <row r="13" spans="1:37">
      <c r="A13" s="14" t="s">
        <v>59</v>
      </c>
      <c r="B13" s="15">
        <v>10</v>
      </c>
      <c r="C13" s="15">
        <v>0</v>
      </c>
      <c r="D13" s="15">
        <v>27</v>
      </c>
      <c r="E13" s="15">
        <v>80</v>
      </c>
      <c r="F13" s="15">
        <v>48</v>
      </c>
      <c r="G13" s="15">
        <v>19</v>
      </c>
      <c r="H13" s="15">
        <v>36</v>
      </c>
      <c r="I13" s="15">
        <v>27</v>
      </c>
      <c r="J13" s="15">
        <v>7</v>
      </c>
      <c r="K13" s="15">
        <v>0</v>
      </c>
      <c r="L13" s="15">
        <v>0</v>
      </c>
      <c r="M13" s="15">
        <v>0</v>
      </c>
      <c r="N13" s="15">
        <v>3</v>
      </c>
      <c r="O13" s="15">
        <v>1</v>
      </c>
      <c r="P13" s="15">
        <v>88</v>
      </c>
      <c r="Q13" s="15">
        <v>3</v>
      </c>
      <c r="R13" s="15">
        <v>10</v>
      </c>
      <c r="S13" s="15">
        <v>0</v>
      </c>
      <c r="T13" s="15">
        <v>14</v>
      </c>
      <c r="U13" s="15">
        <v>0</v>
      </c>
      <c r="V13" s="16">
        <v>12</v>
      </c>
      <c r="W13" s="16">
        <v>243</v>
      </c>
      <c r="X13" s="16">
        <v>0</v>
      </c>
      <c r="Y13" s="16">
        <v>1</v>
      </c>
      <c r="Z13" s="16">
        <v>132</v>
      </c>
      <c r="AA13" s="16">
        <v>4</v>
      </c>
      <c r="AB13" s="17"/>
      <c r="AC13" s="18">
        <v>13</v>
      </c>
      <c r="AD13" s="17"/>
      <c r="AE13" s="17"/>
      <c r="AF13" s="18">
        <v>4</v>
      </c>
      <c r="AG13" s="17"/>
      <c r="AH13" s="9">
        <f t="shared" si="0"/>
        <v>373</v>
      </c>
      <c r="AI13" s="9">
        <f t="shared" si="1"/>
        <v>409</v>
      </c>
      <c r="AJ13" s="9">
        <f t="shared" si="2"/>
        <v>36</v>
      </c>
      <c r="AK13" s="9" t="s">
        <v>48</v>
      </c>
    </row>
    <row r="14" spans="1:37">
      <c r="A14" s="14" t="s">
        <v>60</v>
      </c>
      <c r="B14" s="15">
        <v>6</v>
      </c>
      <c r="C14" s="15">
        <v>4</v>
      </c>
      <c r="D14" s="15">
        <v>52</v>
      </c>
      <c r="E14" s="15">
        <v>48</v>
      </c>
      <c r="F14" s="15">
        <v>36</v>
      </c>
      <c r="G14" s="15">
        <v>20</v>
      </c>
      <c r="H14" s="15">
        <v>58</v>
      </c>
      <c r="I14" s="15">
        <v>23</v>
      </c>
      <c r="J14" s="15">
        <v>8</v>
      </c>
      <c r="K14" s="15">
        <v>0</v>
      </c>
      <c r="L14" s="15">
        <v>0</v>
      </c>
      <c r="M14" s="15">
        <v>0</v>
      </c>
      <c r="N14" s="15">
        <v>10</v>
      </c>
      <c r="O14" s="15">
        <v>2</v>
      </c>
      <c r="P14" s="15">
        <v>54</v>
      </c>
      <c r="Q14" s="15">
        <v>7</v>
      </c>
      <c r="R14" s="15">
        <v>11</v>
      </c>
      <c r="S14" s="15">
        <v>1</v>
      </c>
      <c r="T14" s="15">
        <v>32</v>
      </c>
      <c r="U14" s="15">
        <v>10</v>
      </c>
      <c r="V14" s="16">
        <v>6</v>
      </c>
      <c r="W14" s="16">
        <v>244</v>
      </c>
      <c r="X14" s="19"/>
      <c r="Y14" s="19"/>
      <c r="Z14" s="16">
        <v>123</v>
      </c>
      <c r="AA14" s="16">
        <v>10</v>
      </c>
      <c r="AB14" s="17"/>
      <c r="AC14" s="18">
        <v>1</v>
      </c>
      <c r="AD14" s="17"/>
      <c r="AE14" s="17"/>
      <c r="AF14" s="17"/>
      <c r="AG14" s="17"/>
      <c r="AH14" s="9">
        <f t="shared" si="0"/>
        <v>382</v>
      </c>
      <c r="AI14" s="9">
        <f t="shared" si="1"/>
        <v>384</v>
      </c>
      <c r="AJ14" s="9">
        <f t="shared" si="2"/>
        <v>2</v>
      </c>
      <c r="AK14" s="9" t="s">
        <v>48</v>
      </c>
    </row>
    <row r="15" spans="1:37">
      <c r="A15" s="20" t="s">
        <v>61</v>
      </c>
      <c r="B15" s="15">
        <v>5</v>
      </c>
      <c r="C15" s="15">
        <v>3</v>
      </c>
      <c r="D15" s="15">
        <v>25</v>
      </c>
      <c r="E15" s="15">
        <v>66</v>
      </c>
      <c r="F15" s="15">
        <v>24</v>
      </c>
      <c r="G15" s="15">
        <v>18</v>
      </c>
      <c r="H15" s="15">
        <v>46</v>
      </c>
      <c r="I15" s="15">
        <v>28</v>
      </c>
      <c r="J15" s="15">
        <v>14</v>
      </c>
      <c r="K15" s="15">
        <v>0</v>
      </c>
      <c r="L15" s="15">
        <v>0</v>
      </c>
      <c r="M15" s="15">
        <v>0</v>
      </c>
      <c r="N15" s="15">
        <v>6</v>
      </c>
      <c r="O15" s="15">
        <v>0</v>
      </c>
      <c r="P15" s="15">
        <v>63</v>
      </c>
      <c r="Q15" s="15">
        <v>1</v>
      </c>
      <c r="R15" s="15">
        <v>7</v>
      </c>
      <c r="S15" s="15">
        <v>0</v>
      </c>
      <c r="T15" s="15">
        <v>27</v>
      </c>
      <c r="U15" s="21"/>
      <c r="V15" s="16">
        <v>10</v>
      </c>
      <c r="W15" s="16">
        <v>229</v>
      </c>
      <c r="X15" s="19"/>
      <c r="Y15" s="19"/>
      <c r="Z15" s="16">
        <v>108</v>
      </c>
      <c r="AA15" s="19"/>
      <c r="AB15" s="18">
        <v>5</v>
      </c>
      <c r="AC15" s="18">
        <v>5</v>
      </c>
      <c r="AD15" s="17"/>
      <c r="AE15" s="17"/>
      <c r="AF15" s="18">
        <v>4</v>
      </c>
      <c r="AG15" s="17"/>
      <c r="AH15" s="9">
        <f t="shared" si="0"/>
        <v>333</v>
      </c>
      <c r="AI15" s="9">
        <f t="shared" si="1"/>
        <v>361</v>
      </c>
      <c r="AJ15" s="9">
        <f t="shared" si="2"/>
        <v>28</v>
      </c>
      <c r="AK15" s="9" t="s">
        <v>48</v>
      </c>
    </row>
    <row r="16" spans="1:37">
      <c r="A16" s="14" t="s">
        <v>62</v>
      </c>
      <c r="B16" s="15">
        <v>8</v>
      </c>
      <c r="C16" s="15">
        <v>7</v>
      </c>
      <c r="D16" s="15">
        <v>26</v>
      </c>
      <c r="E16" s="15">
        <v>40</v>
      </c>
      <c r="F16" s="15">
        <v>51</v>
      </c>
      <c r="G16" s="15">
        <v>15</v>
      </c>
      <c r="H16" s="15">
        <v>47</v>
      </c>
      <c r="I16" s="15">
        <v>27</v>
      </c>
      <c r="J16" s="15">
        <v>15</v>
      </c>
      <c r="K16" s="15">
        <v>0</v>
      </c>
      <c r="L16" s="15">
        <v>1</v>
      </c>
      <c r="M16" s="15">
        <v>1</v>
      </c>
      <c r="N16" s="15">
        <v>2</v>
      </c>
      <c r="O16" s="15">
        <v>2</v>
      </c>
      <c r="P16" s="15">
        <v>71</v>
      </c>
      <c r="Q16" s="15">
        <v>2</v>
      </c>
      <c r="R16" s="15">
        <v>10</v>
      </c>
      <c r="S16" s="15">
        <v>0</v>
      </c>
      <c r="T16" s="15">
        <v>18</v>
      </c>
      <c r="U16" s="15">
        <v>0</v>
      </c>
      <c r="V16" s="16">
        <v>9</v>
      </c>
      <c r="W16" s="16">
        <v>226</v>
      </c>
      <c r="X16" s="19"/>
      <c r="Y16" s="16">
        <v>1</v>
      </c>
      <c r="Z16" s="16">
        <v>117</v>
      </c>
      <c r="AA16" s="16">
        <v>0</v>
      </c>
      <c r="AB16" s="18">
        <v>1</v>
      </c>
      <c r="AC16" s="18">
        <v>9</v>
      </c>
      <c r="AD16" s="17"/>
      <c r="AE16" s="17"/>
      <c r="AF16" s="17"/>
      <c r="AG16" s="17"/>
      <c r="AH16" s="9">
        <f t="shared" si="0"/>
        <v>343</v>
      </c>
      <c r="AI16" s="9">
        <f t="shared" si="1"/>
        <v>363</v>
      </c>
      <c r="AJ16" s="9">
        <f t="shared" si="2"/>
        <v>20</v>
      </c>
      <c r="AK16" s="9" t="s">
        <v>48</v>
      </c>
    </row>
    <row r="17" spans="1:37">
      <c r="A17" s="14" t="s">
        <v>63</v>
      </c>
      <c r="B17" s="15">
        <v>9</v>
      </c>
      <c r="C17" s="15">
        <v>3</v>
      </c>
      <c r="D17" s="15">
        <v>11</v>
      </c>
      <c r="E17" s="15">
        <v>58</v>
      </c>
      <c r="F17" s="15">
        <v>38</v>
      </c>
      <c r="G17" s="15">
        <v>34</v>
      </c>
      <c r="H17" s="15">
        <v>45</v>
      </c>
      <c r="I17" s="15">
        <v>23</v>
      </c>
      <c r="J17" s="15">
        <v>18</v>
      </c>
      <c r="K17" s="15">
        <v>0</v>
      </c>
      <c r="L17" s="15">
        <v>1</v>
      </c>
      <c r="M17" s="15">
        <v>0</v>
      </c>
      <c r="N17" s="15">
        <v>6</v>
      </c>
      <c r="O17" s="15">
        <v>0</v>
      </c>
      <c r="P17" s="15">
        <v>52</v>
      </c>
      <c r="Q17" s="15">
        <v>0</v>
      </c>
      <c r="R17" s="15">
        <v>24</v>
      </c>
      <c r="S17" s="15">
        <v>0</v>
      </c>
      <c r="T17" s="15">
        <v>26</v>
      </c>
      <c r="U17" s="15">
        <v>1</v>
      </c>
      <c r="V17" s="16">
        <v>9</v>
      </c>
      <c r="W17" s="16">
        <v>238</v>
      </c>
      <c r="X17" s="16">
        <v>0</v>
      </c>
      <c r="Y17" s="16">
        <v>1</v>
      </c>
      <c r="Z17" s="16">
        <v>111</v>
      </c>
      <c r="AA17" s="16">
        <v>1</v>
      </c>
      <c r="AB17" s="17"/>
      <c r="AC17" s="18">
        <v>8</v>
      </c>
      <c r="AD17" s="17"/>
      <c r="AE17" s="17"/>
      <c r="AF17" s="18">
        <v>3</v>
      </c>
      <c r="AG17" s="17"/>
      <c r="AH17" s="9">
        <f t="shared" si="0"/>
        <v>349</v>
      </c>
      <c r="AI17" s="9">
        <f t="shared" si="1"/>
        <v>371</v>
      </c>
      <c r="AJ17" s="9">
        <f t="shared" si="2"/>
        <v>22</v>
      </c>
      <c r="AK17" s="9" t="s">
        <v>48</v>
      </c>
    </row>
    <row r="18" spans="1:37">
      <c r="A18" s="14" t="s">
        <v>64</v>
      </c>
      <c r="B18" s="15">
        <v>3</v>
      </c>
      <c r="C18" s="15">
        <v>20</v>
      </c>
      <c r="D18" s="15">
        <v>35</v>
      </c>
      <c r="E18" s="15">
        <v>71</v>
      </c>
      <c r="F18" s="15">
        <v>54</v>
      </c>
      <c r="G18" s="15">
        <v>24</v>
      </c>
      <c r="H18" s="15">
        <v>43</v>
      </c>
      <c r="I18" s="15">
        <v>22</v>
      </c>
      <c r="J18" s="15">
        <v>19</v>
      </c>
      <c r="K18" s="15">
        <v>1</v>
      </c>
      <c r="L18" s="15">
        <v>1</v>
      </c>
      <c r="M18" s="15">
        <v>0</v>
      </c>
      <c r="N18" s="15">
        <v>2</v>
      </c>
      <c r="O18" s="15">
        <v>0</v>
      </c>
      <c r="P18" s="15">
        <v>62</v>
      </c>
      <c r="Q18" s="15">
        <v>0</v>
      </c>
      <c r="R18" s="15">
        <v>0</v>
      </c>
      <c r="S18" s="15">
        <v>0</v>
      </c>
      <c r="T18" s="15">
        <v>37</v>
      </c>
      <c r="U18" s="15">
        <v>0</v>
      </c>
      <c r="V18" s="16">
        <v>5</v>
      </c>
      <c r="W18" s="16">
        <v>284</v>
      </c>
      <c r="X18" s="16">
        <v>1</v>
      </c>
      <c r="Y18" s="16">
        <v>0</v>
      </c>
      <c r="Z18" s="16">
        <v>104</v>
      </c>
      <c r="AA18" s="16">
        <v>0</v>
      </c>
      <c r="AB18" s="17"/>
      <c r="AC18" s="17"/>
      <c r="AD18" s="17"/>
      <c r="AE18" s="17"/>
      <c r="AF18" s="17"/>
      <c r="AG18" s="17"/>
      <c r="AH18" s="9">
        <f t="shared" si="0"/>
        <v>394</v>
      </c>
      <c r="AI18" s="9">
        <f t="shared" si="1"/>
        <v>394</v>
      </c>
      <c r="AJ18" s="9">
        <f t="shared" si="2"/>
        <v>0</v>
      </c>
      <c r="AK18" s="9" t="s">
        <v>48</v>
      </c>
    </row>
    <row r="19" spans="1:37">
      <c r="A19" s="14" t="s">
        <v>65</v>
      </c>
      <c r="B19" s="15">
        <v>12</v>
      </c>
      <c r="C19" s="15">
        <v>6</v>
      </c>
      <c r="D19" s="15">
        <v>9</v>
      </c>
      <c r="E19" s="15">
        <v>47</v>
      </c>
      <c r="F19" s="15">
        <v>34</v>
      </c>
      <c r="G19" s="15">
        <v>17</v>
      </c>
      <c r="H19" s="15">
        <v>34</v>
      </c>
      <c r="I19" s="15">
        <v>17</v>
      </c>
      <c r="J19" s="15">
        <v>9</v>
      </c>
      <c r="K19" s="21"/>
      <c r="L19" s="21"/>
      <c r="M19" s="21"/>
      <c r="N19" s="15">
        <v>4</v>
      </c>
      <c r="O19" s="21"/>
      <c r="P19" s="15">
        <v>78</v>
      </c>
      <c r="Q19" s="15">
        <v>2</v>
      </c>
      <c r="R19" s="15">
        <v>15</v>
      </c>
      <c r="S19" s="21"/>
      <c r="T19" s="15">
        <v>27</v>
      </c>
      <c r="U19" s="15">
        <v>5</v>
      </c>
      <c r="V19" s="16">
        <v>11</v>
      </c>
      <c r="W19" s="16">
        <v>177</v>
      </c>
      <c r="X19" s="19"/>
      <c r="Y19" s="19"/>
      <c r="Z19" s="16">
        <v>130</v>
      </c>
      <c r="AA19" s="16">
        <v>4</v>
      </c>
      <c r="AB19" s="17"/>
      <c r="AC19" s="18">
        <v>4</v>
      </c>
      <c r="AD19" s="17"/>
      <c r="AE19" s="17"/>
      <c r="AF19" s="18">
        <v>2</v>
      </c>
      <c r="AG19" s="17"/>
      <c r="AH19" s="9">
        <f t="shared" si="0"/>
        <v>316</v>
      </c>
      <c r="AI19" s="9">
        <f t="shared" si="1"/>
        <v>328</v>
      </c>
      <c r="AJ19" s="9">
        <f t="shared" si="2"/>
        <v>12</v>
      </c>
      <c r="AK19" s="9" t="s">
        <v>48</v>
      </c>
    </row>
    <row r="20" spans="1:37">
      <c r="A20" s="14" t="s">
        <v>66</v>
      </c>
      <c r="B20" s="15">
        <v>9</v>
      </c>
      <c r="C20" s="15">
        <v>1</v>
      </c>
      <c r="D20" s="15">
        <v>16</v>
      </c>
      <c r="E20" s="15">
        <v>49</v>
      </c>
      <c r="F20" s="15">
        <v>48</v>
      </c>
      <c r="G20" s="15">
        <v>11</v>
      </c>
      <c r="H20" s="15">
        <v>58</v>
      </c>
      <c r="I20" s="15">
        <v>27</v>
      </c>
      <c r="J20" s="15">
        <v>9</v>
      </c>
      <c r="K20" s="15">
        <v>0</v>
      </c>
      <c r="L20" s="15">
        <v>2</v>
      </c>
      <c r="M20" s="15">
        <v>0</v>
      </c>
      <c r="N20" s="15">
        <v>4</v>
      </c>
      <c r="O20" s="15">
        <v>1</v>
      </c>
      <c r="P20" s="15">
        <v>83</v>
      </c>
      <c r="Q20" s="15">
        <v>0</v>
      </c>
      <c r="R20" s="15">
        <v>14</v>
      </c>
      <c r="S20" s="15">
        <v>0</v>
      </c>
      <c r="T20" s="15">
        <v>23</v>
      </c>
      <c r="U20" s="15">
        <v>11</v>
      </c>
      <c r="V20" s="16">
        <v>7</v>
      </c>
      <c r="W20" s="16">
        <v>246</v>
      </c>
      <c r="X20" s="16">
        <v>0</v>
      </c>
      <c r="Y20" s="16">
        <v>2</v>
      </c>
      <c r="Z20" s="16">
        <v>125</v>
      </c>
      <c r="AA20" s="16">
        <v>12</v>
      </c>
      <c r="AB20" s="17"/>
      <c r="AC20" s="18">
        <v>12</v>
      </c>
      <c r="AD20" s="17"/>
      <c r="AE20" s="17"/>
      <c r="AF20" s="17"/>
      <c r="AG20" s="17"/>
      <c r="AH20" s="9">
        <f t="shared" si="0"/>
        <v>366</v>
      </c>
      <c r="AI20" s="9">
        <f t="shared" si="1"/>
        <v>404</v>
      </c>
      <c r="AJ20" s="9">
        <f t="shared" si="2"/>
        <v>38</v>
      </c>
      <c r="AK20" s="9" t="s">
        <v>48</v>
      </c>
    </row>
    <row r="21" spans="1:37" ht="15.75" customHeight="1">
      <c r="A21" s="14" t="s">
        <v>67</v>
      </c>
      <c r="B21" s="15">
        <v>0</v>
      </c>
      <c r="C21" s="15">
        <v>6</v>
      </c>
      <c r="D21" s="15">
        <v>12</v>
      </c>
      <c r="E21" s="15">
        <v>68</v>
      </c>
      <c r="F21" s="15">
        <v>40</v>
      </c>
      <c r="G21" s="15">
        <v>12</v>
      </c>
      <c r="H21" s="15">
        <v>32</v>
      </c>
      <c r="I21" s="15">
        <v>9</v>
      </c>
      <c r="J21" s="15">
        <v>8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170</v>
      </c>
      <c r="Q21" s="15">
        <v>2</v>
      </c>
      <c r="R21" s="15">
        <v>8</v>
      </c>
      <c r="S21" s="15">
        <v>0</v>
      </c>
      <c r="T21" s="15">
        <v>55</v>
      </c>
      <c r="U21" s="15">
        <v>0</v>
      </c>
      <c r="V21" s="16">
        <v>7</v>
      </c>
      <c r="W21" s="16">
        <v>204</v>
      </c>
      <c r="X21" s="16">
        <v>0</v>
      </c>
      <c r="Y21" s="16">
        <v>1</v>
      </c>
      <c r="Z21" s="16">
        <v>204</v>
      </c>
      <c r="AA21" s="16">
        <v>6</v>
      </c>
      <c r="AB21" s="17"/>
      <c r="AC21" s="17"/>
      <c r="AD21" s="17"/>
      <c r="AE21" s="17"/>
      <c r="AF21" s="17"/>
      <c r="AG21" s="17"/>
      <c r="AH21" s="9">
        <f t="shared" si="0"/>
        <v>422</v>
      </c>
      <c r="AI21" s="9">
        <f t="shared" si="1"/>
        <v>422</v>
      </c>
      <c r="AJ21" s="9">
        <f t="shared" si="2"/>
        <v>0</v>
      </c>
      <c r="AK21" s="9" t="s">
        <v>48</v>
      </c>
    </row>
    <row r="22" spans="1:37" ht="15.75" customHeight="1">
      <c r="A22" s="14" t="s">
        <v>68</v>
      </c>
      <c r="B22" s="15">
        <v>7</v>
      </c>
      <c r="C22" s="15">
        <v>4</v>
      </c>
      <c r="D22" s="15">
        <v>31</v>
      </c>
      <c r="E22" s="15">
        <v>63</v>
      </c>
      <c r="F22" s="15">
        <v>45</v>
      </c>
      <c r="G22" s="15">
        <v>20</v>
      </c>
      <c r="H22" s="15">
        <v>29</v>
      </c>
      <c r="I22" s="15">
        <v>25</v>
      </c>
      <c r="J22" s="15">
        <v>9</v>
      </c>
      <c r="K22" s="15">
        <v>0</v>
      </c>
      <c r="L22" s="15">
        <v>1</v>
      </c>
      <c r="M22" s="15">
        <v>1</v>
      </c>
      <c r="N22" s="15">
        <v>5</v>
      </c>
      <c r="O22" s="15">
        <v>2</v>
      </c>
      <c r="P22" s="15">
        <v>96</v>
      </c>
      <c r="Q22" s="15">
        <v>0</v>
      </c>
      <c r="R22" s="15">
        <v>9</v>
      </c>
      <c r="S22" s="15">
        <v>0</v>
      </c>
      <c r="T22" s="15">
        <v>32</v>
      </c>
      <c r="U22" s="15">
        <v>1</v>
      </c>
      <c r="V22" s="16">
        <v>5</v>
      </c>
      <c r="W22" s="16">
        <v>233</v>
      </c>
      <c r="X22" s="16">
        <v>0</v>
      </c>
      <c r="Y22" s="16">
        <v>1</v>
      </c>
      <c r="Z22" s="16">
        <v>156</v>
      </c>
      <c r="AA22" s="16">
        <v>1</v>
      </c>
      <c r="AB22" s="17"/>
      <c r="AC22" s="18">
        <v>12</v>
      </c>
      <c r="AD22" s="17"/>
      <c r="AE22" s="17"/>
      <c r="AF22" s="18">
        <v>4</v>
      </c>
      <c r="AG22" s="17"/>
      <c r="AH22" s="9">
        <f t="shared" si="0"/>
        <v>380</v>
      </c>
      <c r="AI22" s="9">
        <f t="shared" si="1"/>
        <v>412</v>
      </c>
      <c r="AJ22" s="9">
        <f t="shared" si="2"/>
        <v>32</v>
      </c>
      <c r="AK22" s="9" t="s">
        <v>48</v>
      </c>
    </row>
    <row r="23" spans="1:37" ht="15.75" customHeight="1">
      <c r="A23" s="14" t="s">
        <v>69</v>
      </c>
      <c r="B23" s="15">
        <v>11</v>
      </c>
      <c r="C23" s="15">
        <v>6</v>
      </c>
      <c r="D23" s="15">
        <v>57</v>
      </c>
      <c r="E23" s="15">
        <v>78</v>
      </c>
      <c r="F23" s="15">
        <v>51</v>
      </c>
      <c r="G23" s="15">
        <v>36</v>
      </c>
      <c r="H23" s="15">
        <v>55</v>
      </c>
      <c r="I23" s="15">
        <v>37</v>
      </c>
      <c r="J23" s="15">
        <v>23</v>
      </c>
      <c r="K23" s="15">
        <v>0</v>
      </c>
      <c r="L23" s="15">
        <v>2</v>
      </c>
      <c r="M23" s="15">
        <v>0</v>
      </c>
      <c r="N23" s="15">
        <v>9</v>
      </c>
      <c r="O23" s="15">
        <v>1</v>
      </c>
      <c r="P23" s="15">
        <v>138</v>
      </c>
      <c r="Q23" s="15">
        <v>0</v>
      </c>
      <c r="R23" s="15">
        <v>8</v>
      </c>
      <c r="S23" s="15">
        <v>0</v>
      </c>
      <c r="T23" s="15">
        <v>25</v>
      </c>
      <c r="U23" s="15">
        <v>4</v>
      </c>
      <c r="V23" s="16">
        <v>14</v>
      </c>
      <c r="W23" s="16">
        <v>335</v>
      </c>
      <c r="X23" s="16">
        <v>0</v>
      </c>
      <c r="Y23" s="16">
        <v>2</v>
      </c>
      <c r="Z23" s="16">
        <v>192</v>
      </c>
      <c r="AA23" s="16">
        <v>4</v>
      </c>
      <c r="AB23" s="17"/>
      <c r="AC23" s="18">
        <v>3</v>
      </c>
      <c r="AD23" s="17"/>
      <c r="AE23" s="17"/>
      <c r="AF23" s="18">
        <v>3</v>
      </c>
      <c r="AG23" s="17"/>
      <c r="AH23" s="9">
        <f t="shared" si="0"/>
        <v>541</v>
      </c>
      <c r="AI23" s="9">
        <f t="shared" si="1"/>
        <v>553</v>
      </c>
      <c r="AJ23" s="9">
        <f t="shared" si="2"/>
        <v>12</v>
      </c>
      <c r="AK23" s="9" t="s">
        <v>48</v>
      </c>
    </row>
    <row r="24" spans="1:37" ht="15.75" customHeight="1">
      <c r="A24" s="14" t="s">
        <v>70</v>
      </c>
      <c r="B24" s="15">
        <v>10</v>
      </c>
      <c r="C24" s="15">
        <v>2</v>
      </c>
      <c r="D24" s="15">
        <v>30</v>
      </c>
      <c r="E24" s="15">
        <v>58</v>
      </c>
      <c r="F24" s="15">
        <v>41</v>
      </c>
      <c r="G24" s="15">
        <v>33</v>
      </c>
      <c r="H24" s="15">
        <v>45</v>
      </c>
      <c r="I24" s="15">
        <v>32</v>
      </c>
      <c r="J24" s="15">
        <v>12</v>
      </c>
      <c r="K24" s="15">
        <v>0</v>
      </c>
      <c r="L24" s="15">
        <v>1</v>
      </c>
      <c r="M24" s="15">
        <v>0</v>
      </c>
      <c r="N24" s="15">
        <v>14</v>
      </c>
      <c r="O24" s="15">
        <v>0</v>
      </c>
      <c r="P24" s="15">
        <v>105</v>
      </c>
      <c r="Q24" s="15">
        <v>2</v>
      </c>
      <c r="R24" s="15">
        <v>15</v>
      </c>
      <c r="S24" s="15">
        <v>0</v>
      </c>
      <c r="T24" s="15">
        <v>28</v>
      </c>
      <c r="U24" s="15">
        <v>5</v>
      </c>
      <c r="V24" s="16">
        <v>10</v>
      </c>
      <c r="W24" s="16">
        <v>256</v>
      </c>
      <c r="X24" s="19"/>
      <c r="Y24" s="16">
        <v>1</v>
      </c>
      <c r="Z24" s="16">
        <v>169</v>
      </c>
      <c r="AA24" s="16">
        <v>5</v>
      </c>
      <c r="AB24" s="17"/>
      <c r="AC24" s="18">
        <v>8</v>
      </c>
      <c r="AD24" s="17"/>
      <c r="AE24" s="17"/>
      <c r="AF24" s="17"/>
      <c r="AG24" s="17"/>
      <c r="AH24" s="9">
        <f t="shared" si="0"/>
        <v>433</v>
      </c>
      <c r="AI24" s="9">
        <f t="shared" si="1"/>
        <v>449</v>
      </c>
      <c r="AJ24" s="9">
        <f t="shared" si="2"/>
        <v>16</v>
      </c>
      <c r="AK24" s="9" t="s">
        <v>48</v>
      </c>
    </row>
    <row r="25" spans="1:37" ht="15.75" customHeight="1">
      <c r="A25" s="14" t="s">
        <v>71</v>
      </c>
      <c r="B25" s="15">
        <v>7</v>
      </c>
      <c r="C25" s="15">
        <v>4</v>
      </c>
      <c r="D25" s="15">
        <v>29</v>
      </c>
      <c r="E25" s="15">
        <v>47</v>
      </c>
      <c r="F25" s="15">
        <v>42</v>
      </c>
      <c r="G25" s="15">
        <v>22</v>
      </c>
      <c r="H25" s="15">
        <v>60</v>
      </c>
      <c r="I25" s="15">
        <v>28</v>
      </c>
      <c r="J25" s="15">
        <v>7</v>
      </c>
      <c r="K25" s="15">
        <v>0</v>
      </c>
      <c r="L25" s="15">
        <v>2</v>
      </c>
      <c r="M25" s="15">
        <v>0</v>
      </c>
      <c r="N25" s="15">
        <v>10</v>
      </c>
      <c r="O25" s="15">
        <v>0</v>
      </c>
      <c r="P25" s="15">
        <v>114</v>
      </c>
      <c r="Q25" s="15">
        <v>3</v>
      </c>
      <c r="R25" s="15">
        <v>3</v>
      </c>
      <c r="S25" s="15">
        <v>0</v>
      </c>
      <c r="T25" s="15">
        <v>41</v>
      </c>
      <c r="U25" s="15">
        <v>4</v>
      </c>
      <c r="V25" s="16">
        <v>8</v>
      </c>
      <c r="W25" s="16">
        <v>236</v>
      </c>
      <c r="X25" s="16">
        <v>0</v>
      </c>
      <c r="Y25" s="16">
        <v>2</v>
      </c>
      <c r="Z25" s="16">
        <v>177</v>
      </c>
      <c r="AA25" s="16">
        <v>5</v>
      </c>
      <c r="AB25" s="17"/>
      <c r="AC25" s="18">
        <v>5</v>
      </c>
      <c r="AD25" s="17"/>
      <c r="AE25" s="17"/>
      <c r="AF25" s="17"/>
      <c r="AG25" s="17"/>
      <c r="AH25" s="9">
        <f t="shared" si="0"/>
        <v>423</v>
      </c>
      <c r="AI25" s="9">
        <f t="shared" si="1"/>
        <v>433</v>
      </c>
      <c r="AJ25" s="9">
        <f t="shared" si="2"/>
        <v>10</v>
      </c>
      <c r="AK25" s="9" t="s">
        <v>48</v>
      </c>
    </row>
    <row r="26" spans="1:37" ht="15.75" customHeight="1">
      <c r="A26" s="14" t="s">
        <v>72</v>
      </c>
      <c r="B26" s="15">
        <v>11</v>
      </c>
      <c r="C26" s="15">
        <v>0</v>
      </c>
      <c r="D26" s="15">
        <v>28</v>
      </c>
      <c r="E26" s="15">
        <v>65</v>
      </c>
      <c r="F26" s="15">
        <v>26</v>
      </c>
      <c r="G26" s="15">
        <v>18</v>
      </c>
      <c r="H26" s="15">
        <v>42</v>
      </c>
      <c r="I26" s="15">
        <v>32</v>
      </c>
      <c r="J26" s="15">
        <v>16</v>
      </c>
      <c r="K26" s="15">
        <v>0</v>
      </c>
      <c r="L26" s="15">
        <v>5</v>
      </c>
      <c r="M26" s="15">
        <v>0</v>
      </c>
      <c r="N26" s="15">
        <v>3</v>
      </c>
      <c r="O26" s="15">
        <v>0</v>
      </c>
      <c r="P26" s="15">
        <v>81</v>
      </c>
      <c r="Q26" s="15">
        <v>0</v>
      </c>
      <c r="R26" s="15">
        <v>2</v>
      </c>
      <c r="S26" s="15">
        <v>0</v>
      </c>
      <c r="T26" s="15">
        <v>14</v>
      </c>
      <c r="U26" s="15">
        <v>0</v>
      </c>
      <c r="V26" s="16">
        <v>11</v>
      </c>
      <c r="W26" s="16">
        <v>227</v>
      </c>
      <c r="X26" s="16">
        <v>0</v>
      </c>
      <c r="Y26" s="16">
        <v>5</v>
      </c>
      <c r="Z26" s="16">
        <v>100</v>
      </c>
      <c r="AA26" s="16">
        <v>0</v>
      </c>
      <c r="AB26" s="17"/>
      <c r="AC26" s="18">
        <v>7</v>
      </c>
      <c r="AD26" s="17"/>
      <c r="AE26" s="17"/>
      <c r="AF26" s="18">
        <v>7</v>
      </c>
      <c r="AG26" s="18">
        <v>2</v>
      </c>
      <c r="AH26" s="9">
        <f t="shared" si="0"/>
        <v>343</v>
      </c>
      <c r="AI26" s="9">
        <f t="shared" si="1"/>
        <v>359</v>
      </c>
      <c r="AJ26" s="9">
        <f t="shared" si="2"/>
        <v>16</v>
      </c>
      <c r="AK26" s="9" t="s">
        <v>48</v>
      </c>
    </row>
    <row r="27" spans="1:37" ht="15.75" customHeight="1">
      <c r="A27" s="14" t="s">
        <v>73</v>
      </c>
      <c r="B27" s="15">
        <v>7</v>
      </c>
      <c r="C27" s="15">
        <v>3</v>
      </c>
      <c r="D27" s="15">
        <v>18</v>
      </c>
      <c r="E27" s="15">
        <v>55</v>
      </c>
      <c r="F27" s="15">
        <v>49</v>
      </c>
      <c r="G27" s="15">
        <v>26</v>
      </c>
      <c r="H27" s="15">
        <v>25</v>
      </c>
      <c r="I27" s="15">
        <v>37</v>
      </c>
      <c r="J27" s="15">
        <v>8</v>
      </c>
      <c r="K27" s="15">
        <v>1</v>
      </c>
      <c r="L27" s="15">
        <v>0</v>
      </c>
      <c r="M27" s="15">
        <v>0</v>
      </c>
      <c r="N27" s="15">
        <v>5</v>
      </c>
      <c r="O27" s="15">
        <v>1</v>
      </c>
      <c r="P27" s="15">
        <v>78</v>
      </c>
      <c r="Q27" s="15">
        <v>3</v>
      </c>
      <c r="R27" s="15">
        <v>9</v>
      </c>
      <c r="S27" s="15">
        <v>0</v>
      </c>
      <c r="T27" s="15">
        <v>23</v>
      </c>
      <c r="U27" s="15">
        <v>3</v>
      </c>
      <c r="V27" s="16">
        <v>6</v>
      </c>
      <c r="W27" s="16">
        <v>231</v>
      </c>
      <c r="X27" s="16">
        <v>0</v>
      </c>
      <c r="Y27" s="16">
        <v>0</v>
      </c>
      <c r="Z27" s="16">
        <v>129</v>
      </c>
      <c r="AA27" s="16">
        <v>3</v>
      </c>
      <c r="AB27" s="17"/>
      <c r="AC27" s="18">
        <v>11</v>
      </c>
      <c r="AD27" s="17"/>
      <c r="AE27" s="17"/>
      <c r="AF27" s="18">
        <v>7</v>
      </c>
      <c r="AG27" s="17"/>
      <c r="AH27" s="9">
        <f t="shared" si="0"/>
        <v>351</v>
      </c>
      <c r="AI27" s="9">
        <f t="shared" si="1"/>
        <v>387</v>
      </c>
      <c r="AJ27" s="9">
        <f t="shared" si="2"/>
        <v>36</v>
      </c>
      <c r="AK27" s="9" t="s">
        <v>48</v>
      </c>
    </row>
    <row r="28" spans="1:37" ht="15.75" customHeight="1">
      <c r="A28" s="14" t="s">
        <v>74</v>
      </c>
      <c r="B28" s="15">
        <v>6</v>
      </c>
      <c r="C28" s="15">
        <v>7</v>
      </c>
      <c r="D28" s="15">
        <v>35</v>
      </c>
      <c r="E28" s="15">
        <v>62</v>
      </c>
      <c r="F28" s="15">
        <v>37</v>
      </c>
      <c r="G28" s="15">
        <v>9</v>
      </c>
      <c r="H28" s="15">
        <v>43</v>
      </c>
      <c r="I28" s="15">
        <v>36</v>
      </c>
      <c r="J28" s="15">
        <v>15</v>
      </c>
      <c r="K28" s="15">
        <v>0</v>
      </c>
      <c r="L28" s="15">
        <v>0</v>
      </c>
      <c r="M28" s="15">
        <v>3</v>
      </c>
      <c r="N28" s="15">
        <v>3</v>
      </c>
      <c r="O28" s="15">
        <v>0</v>
      </c>
      <c r="P28" s="15">
        <v>81</v>
      </c>
      <c r="Q28" s="15">
        <v>1</v>
      </c>
      <c r="R28" s="15">
        <v>0</v>
      </c>
      <c r="S28" s="15">
        <v>1</v>
      </c>
      <c r="T28" s="15">
        <v>39</v>
      </c>
      <c r="U28" s="15">
        <v>0</v>
      </c>
      <c r="V28" s="16">
        <v>14</v>
      </c>
      <c r="W28" s="16">
        <v>226</v>
      </c>
      <c r="X28" s="19"/>
      <c r="Y28" s="19"/>
      <c r="Z28" s="16">
        <v>154</v>
      </c>
      <c r="AA28" s="19"/>
      <c r="AB28" s="18">
        <v>8</v>
      </c>
      <c r="AC28" s="17"/>
      <c r="AD28" s="17"/>
      <c r="AE28" s="17"/>
      <c r="AF28" s="17"/>
      <c r="AG28" s="17"/>
      <c r="AH28" s="9">
        <f t="shared" si="0"/>
        <v>378</v>
      </c>
      <c r="AI28" s="9">
        <f t="shared" si="1"/>
        <v>402</v>
      </c>
      <c r="AJ28" s="9">
        <f t="shared" si="2"/>
        <v>24</v>
      </c>
      <c r="AK28" s="9" t="s">
        <v>48</v>
      </c>
    </row>
    <row r="29" spans="1:37" ht="15.75" customHeight="1">
      <c r="A29" s="14" t="s">
        <v>75</v>
      </c>
      <c r="B29" s="15">
        <v>3</v>
      </c>
      <c r="C29" s="15">
        <v>3</v>
      </c>
      <c r="D29" s="15">
        <v>19</v>
      </c>
      <c r="E29" s="15">
        <v>53</v>
      </c>
      <c r="F29" s="15">
        <v>16</v>
      </c>
      <c r="G29" s="15">
        <v>26</v>
      </c>
      <c r="H29" s="15">
        <v>35</v>
      </c>
      <c r="I29" s="15">
        <v>23</v>
      </c>
      <c r="J29" s="15">
        <v>24</v>
      </c>
      <c r="K29" s="15">
        <v>0</v>
      </c>
      <c r="L29" s="15">
        <v>1</v>
      </c>
      <c r="M29" s="15">
        <v>0</v>
      </c>
      <c r="N29" s="15">
        <v>0</v>
      </c>
      <c r="O29" s="15">
        <v>0</v>
      </c>
      <c r="P29" s="15">
        <v>92</v>
      </c>
      <c r="Q29" s="15">
        <v>0</v>
      </c>
      <c r="R29" s="15">
        <v>3</v>
      </c>
      <c r="S29" s="15">
        <v>0</v>
      </c>
      <c r="T29" s="15">
        <v>16</v>
      </c>
      <c r="U29" s="15">
        <v>0</v>
      </c>
      <c r="V29" s="16">
        <v>5</v>
      </c>
      <c r="W29" s="16">
        <v>196</v>
      </c>
      <c r="X29" s="16">
        <v>1</v>
      </c>
      <c r="Y29" s="16">
        <v>1</v>
      </c>
      <c r="Z29" s="16">
        <v>120</v>
      </c>
      <c r="AA29" s="16">
        <v>1</v>
      </c>
      <c r="AB29" s="18">
        <v>2</v>
      </c>
      <c r="AC29" s="18">
        <v>6</v>
      </c>
      <c r="AD29" s="17"/>
      <c r="AE29" s="17"/>
      <c r="AF29" s="18">
        <v>1</v>
      </c>
      <c r="AG29" s="18">
        <v>1</v>
      </c>
      <c r="AH29" s="9">
        <f t="shared" si="0"/>
        <v>314</v>
      </c>
      <c r="AI29" s="9">
        <f t="shared" si="1"/>
        <v>334</v>
      </c>
      <c r="AJ29" s="9">
        <f t="shared" si="2"/>
        <v>20</v>
      </c>
      <c r="AK29" s="9" t="s">
        <v>48</v>
      </c>
    </row>
    <row r="30" spans="1:37" ht="15.75" customHeight="1">
      <c r="A30" s="14" t="s">
        <v>76</v>
      </c>
      <c r="B30" s="15">
        <v>3</v>
      </c>
      <c r="C30" s="15">
        <v>3</v>
      </c>
      <c r="D30" s="15">
        <v>12</v>
      </c>
      <c r="E30" s="15">
        <v>42</v>
      </c>
      <c r="F30" s="15">
        <v>16</v>
      </c>
      <c r="G30" s="15">
        <v>12</v>
      </c>
      <c r="H30" s="15">
        <v>10</v>
      </c>
      <c r="I30" s="15">
        <v>43</v>
      </c>
      <c r="J30" s="15">
        <v>14</v>
      </c>
      <c r="K30" s="15">
        <v>0</v>
      </c>
      <c r="L30" s="15">
        <v>1</v>
      </c>
      <c r="M30" s="15">
        <v>1</v>
      </c>
      <c r="N30" s="15">
        <v>1</v>
      </c>
      <c r="O30" s="15">
        <v>0</v>
      </c>
      <c r="P30" s="15">
        <v>105</v>
      </c>
      <c r="Q30" s="15">
        <v>1</v>
      </c>
      <c r="R30" s="21"/>
      <c r="S30" s="21"/>
      <c r="T30" s="15">
        <v>14</v>
      </c>
      <c r="U30" s="21"/>
      <c r="V30" s="16">
        <v>3</v>
      </c>
      <c r="W30" s="16">
        <v>167</v>
      </c>
      <c r="X30" s="16">
        <v>0</v>
      </c>
      <c r="Y30" s="16">
        <v>1</v>
      </c>
      <c r="Z30" s="16">
        <v>125</v>
      </c>
      <c r="AA30" s="16">
        <v>0</v>
      </c>
      <c r="AB30" s="17"/>
      <c r="AC30" s="18">
        <v>15</v>
      </c>
      <c r="AD30" s="17"/>
      <c r="AE30" s="17"/>
      <c r="AF30" s="18">
        <v>3</v>
      </c>
      <c r="AG30" s="17"/>
      <c r="AH30" s="9">
        <f t="shared" si="0"/>
        <v>278</v>
      </c>
      <c r="AI30" s="9">
        <f t="shared" si="1"/>
        <v>314</v>
      </c>
      <c r="AJ30" s="9">
        <f t="shared" si="2"/>
        <v>36</v>
      </c>
      <c r="AK30" s="9" t="s">
        <v>48</v>
      </c>
    </row>
    <row r="31" spans="1:37" ht="15.75" customHeight="1">
      <c r="A31" s="14" t="s">
        <v>77</v>
      </c>
      <c r="B31" s="15">
        <v>1</v>
      </c>
      <c r="C31" s="15">
        <v>0</v>
      </c>
      <c r="D31" s="15">
        <v>18</v>
      </c>
      <c r="E31" s="15">
        <v>62</v>
      </c>
      <c r="F31" s="15">
        <v>28</v>
      </c>
      <c r="G31" s="15">
        <v>20</v>
      </c>
      <c r="H31" s="15">
        <v>27</v>
      </c>
      <c r="I31" s="15">
        <v>22</v>
      </c>
      <c r="J31" s="15">
        <v>4</v>
      </c>
      <c r="K31" s="15">
        <v>0</v>
      </c>
      <c r="L31" s="15">
        <v>0</v>
      </c>
      <c r="M31" s="15">
        <v>0</v>
      </c>
      <c r="N31" s="15">
        <v>0</v>
      </c>
      <c r="O31" s="15">
        <v>1</v>
      </c>
      <c r="P31" s="15">
        <v>100</v>
      </c>
      <c r="Q31" s="15">
        <v>1</v>
      </c>
      <c r="R31" s="15">
        <v>4</v>
      </c>
      <c r="S31" s="15">
        <v>0</v>
      </c>
      <c r="T31" s="15">
        <v>11</v>
      </c>
      <c r="U31" s="15">
        <v>0</v>
      </c>
      <c r="V31" s="16">
        <v>2</v>
      </c>
      <c r="W31" s="16">
        <v>188</v>
      </c>
      <c r="X31" s="16">
        <v>0</v>
      </c>
      <c r="Y31" s="16">
        <v>1</v>
      </c>
      <c r="Z31" s="16">
        <v>118</v>
      </c>
      <c r="AA31" s="16">
        <v>1</v>
      </c>
      <c r="AB31" s="17"/>
      <c r="AC31" s="18">
        <v>9</v>
      </c>
      <c r="AD31" s="17"/>
      <c r="AE31" s="17"/>
      <c r="AF31" s="18">
        <v>2</v>
      </c>
      <c r="AG31" s="17"/>
      <c r="AH31" s="9">
        <f t="shared" si="0"/>
        <v>299</v>
      </c>
      <c r="AI31" s="9">
        <f t="shared" si="1"/>
        <v>321</v>
      </c>
      <c r="AJ31" s="9">
        <f t="shared" si="2"/>
        <v>22</v>
      </c>
      <c r="AK31" s="9" t="s">
        <v>48</v>
      </c>
    </row>
    <row r="32" spans="1:3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5.75" customHeight="1">
      <c r="A33" s="10" t="s">
        <v>78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5.75" customHeight="1">
      <c r="A34" s="22" t="s">
        <v>0</v>
      </c>
      <c r="B34" s="22" t="s">
        <v>45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5.75" customHeight="1">
      <c r="A35" s="23" t="s">
        <v>47</v>
      </c>
      <c r="B35" s="9">
        <f t="shared" ref="B35:B64" si="3">AJ2</f>
        <v>28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5.75" customHeight="1">
      <c r="A36" s="23" t="s">
        <v>49</v>
      </c>
      <c r="B36" s="9">
        <f t="shared" si="3"/>
        <v>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75" customHeight="1">
      <c r="A37" s="23" t="s">
        <v>50</v>
      </c>
      <c r="B37" s="9">
        <f t="shared" si="3"/>
        <v>-72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75" customHeight="1">
      <c r="A38" s="23" t="s">
        <v>51</v>
      </c>
      <c r="B38" s="9">
        <f t="shared" si="3"/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5.75" customHeight="1">
      <c r="A39" s="23" t="s">
        <v>52</v>
      </c>
      <c r="B39" s="9">
        <f t="shared" si="3"/>
        <v>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5.75" customHeight="1">
      <c r="A40" s="23" t="s">
        <v>53</v>
      </c>
      <c r="B40" s="9">
        <f t="shared" si="3"/>
        <v>22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5.75" customHeight="1">
      <c r="A41" s="23" t="s">
        <v>54</v>
      </c>
      <c r="B41" s="9">
        <f t="shared" si="3"/>
        <v>24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5.75" customHeight="1">
      <c r="A42" s="23" t="s">
        <v>55</v>
      </c>
      <c r="B42" s="9">
        <f t="shared" si="3"/>
        <v>18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5.75" customHeight="1">
      <c r="A43" s="23" t="s">
        <v>56</v>
      </c>
      <c r="B43" s="9">
        <f t="shared" si="3"/>
        <v>22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5.75" customHeight="1">
      <c r="A44" s="23" t="s">
        <v>57</v>
      </c>
      <c r="B44" s="9">
        <f t="shared" si="3"/>
        <v>26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.75" customHeight="1">
      <c r="A45" s="23" t="s">
        <v>58</v>
      </c>
      <c r="B45" s="9">
        <f t="shared" si="3"/>
        <v>18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.75" customHeight="1">
      <c r="A46" s="23" t="s">
        <v>59</v>
      </c>
      <c r="B46" s="9">
        <f t="shared" si="3"/>
        <v>36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.75" customHeight="1">
      <c r="A47" s="23" t="s">
        <v>60</v>
      </c>
      <c r="B47" s="9">
        <f t="shared" si="3"/>
        <v>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.75" customHeight="1">
      <c r="A48" s="23" t="s">
        <v>79</v>
      </c>
      <c r="B48" s="9">
        <f t="shared" si="3"/>
        <v>28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.75" customHeight="1">
      <c r="A49" s="23" t="s">
        <v>62</v>
      </c>
      <c r="B49" s="9">
        <f t="shared" si="3"/>
        <v>20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5.75" customHeight="1">
      <c r="A50" s="23" t="s">
        <v>63</v>
      </c>
      <c r="B50" s="9">
        <f t="shared" si="3"/>
        <v>22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15.75" customHeight="1">
      <c r="A51" s="23" t="s">
        <v>64</v>
      </c>
      <c r="B51" s="9">
        <f t="shared" si="3"/>
        <v>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5.75" customHeight="1">
      <c r="A52" s="23" t="s">
        <v>65</v>
      </c>
      <c r="B52" s="9">
        <f t="shared" si="3"/>
        <v>12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15.75" customHeight="1">
      <c r="A53" s="23" t="s">
        <v>66</v>
      </c>
      <c r="B53" s="9">
        <f t="shared" si="3"/>
        <v>38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15.75" customHeight="1">
      <c r="A54" s="23" t="s">
        <v>67</v>
      </c>
      <c r="B54" s="9">
        <f t="shared" si="3"/>
        <v>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5.75" customHeight="1">
      <c r="A55" s="23" t="s">
        <v>68</v>
      </c>
      <c r="B55" s="9">
        <f t="shared" si="3"/>
        <v>32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5.75" customHeight="1">
      <c r="A56" s="23" t="s">
        <v>69</v>
      </c>
      <c r="B56" s="9">
        <f t="shared" si="3"/>
        <v>12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15.75" customHeight="1">
      <c r="A57" s="23" t="s">
        <v>70</v>
      </c>
      <c r="B57" s="9">
        <f t="shared" si="3"/>
        <v>16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15.75" customHeight="1">
      <c r="A58" s="23" t="s">
        <v>71</v>
      </c>
      <c r="B58" s="9">
        <f t="shared" si="3"/>
        <v>10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5.75" customHeight="1">
      <c r="A59" s="23" t="s">
        <v>72</v>
      </c>
      <c r="B59" s="9">
        <f t="shared" si="3"/>
        <v>16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5.75" customHeight="1">
      <c r="A60" s="23" t="s">
        <v>73</v>
      </c>
      <c r="B60" s="9">
        <f t="shared" si="3"/>
        <v>36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5.75" customHeight="1">
      <c r="A61" s="23" t="s">
        <v>74</v>
      </c>
      <c r="B61" s="9">
        <f t="shared" si="3"/>
        <v>24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5.75" customHeight="1">
      <c r="A62" s="23" t="s">
        <v>75</v>
      </c>
      <c r="B62" s="9">
        <f t="shared" si="3"/>
        <v>20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5.75" customHeight="1">
      <c r="A63" s="23" t="s">
        <v>76</v>
      </c>
      <c r="B63" s="9">
        <f t="shared" si="3"/>
        <v>36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5.75" customHeight="1">
      <c r="A64" s="23" t="s">
        <v>77</v>
      </c>
      <c r="B64" s="9">
        <f t="shared" si="3"/>
        <v>22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8.75" customHeight="1">
      <c r="A67" s="24" t="s">
        <v>80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5.75" customHeight="1">
      <c r="A69" s="10" t="s">
        <v>81</v>
      </c>
      <c r="B69" s="9">
        <f>SUM(AH2:AH31)</f>
        <v>10835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75" customHeight="1">
      <c r="A70" s="10" t="s">
        <v>82</v>
      </c>
      <c r="B70" s="9">
        <f>SUM(AI2:AI31)</f>
        <v>11317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75" customHeight="1">
      <c r="A71" s="10" t="s">
        <v>83</v>
      </c>
      <c r="B71" s="9">
        <f>B70-B69</f>
        <v>482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75" customHeight="1">
      <c r="A73" s="25" t="s">
        <v>84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75" customHeight="1">
      <c r="A74" s="22" t="s">
        <v>85</v>
      </c>
      <c r="B74" s="22" t="s">
        <v>86</v>
      </c>
      <c r="C74" s="22" t="s">
        <v>87</v>
      </c>
      <c r="D74" s="22" t="s">
        <v>88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75" customHeight="1">
      <c r="A75" s="2" t="s">
        <v>89</v>
      </c>
      <c r="B75" s="9">
        <f>SUM(V2:V31)</f>
        <v>228</v>
      </c>
      <c r="C75" s="9">
        <f>SUM(AB2:AB31)</f>
        <v>18</v>
      </c>
      <c r="D75" s="9">
        <f t="shared" ref="D75:D80" si="4">B75+C75</f>
        <v>246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75" customHeight="1">
      <c r="A76" s="2" t="s">
        <v>90</v>
      </c>
      <c r="B76" s="9">
        <f>SUM(W2:W31)</f>
        <v>6813</v>
      </c>
      <c r="C76" s="9">
        <f>SUM(AC2:AC31)</f>
        <v>194</v>
      </c>
      <c r="D76" s="9">
        <f t="shared" si="4"/>
        <v>7007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75" customHeight="1">
      <c r="A77" s="2" t="s">
        <v>91</v>
      </c>
      <c r="B77" s="9">
        <f>SUM(X2:X31)</f>
        <v>3</v>
      </c>
      <c r="C77" s="9">
        <f>SUM(AD2:AD31)</f>
        <v>0</v>
      </c>
      <c r="D77" s="9">
        <f t="shared" si="4"/>
        <v>3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75" customHeight="1">
      <c r="A78" s="2" t="s">
        <v>92</v>
      </c>
      <c r="B78" s="9">
        <f>SUM(Y2:Y31)</f>
        <v>24</v>
      </c>
      <c r="C78" s="9">
        <f>SUM(AE2:AE31)</f>
        <v>2</v>
      </c>
      <c r="D78" s="9">
        <f t="shared" si="4"/>
        <v>26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5.75" customHeight="1">
      <c r="A79" s="2" t="s">
        <v>93</v>
      </c>
      <c r="B79" s="9">
        <f>SUM(Z2:Z31)</f>
        <v>3870</v>
      </c>
      <c r="C79" s="9">
        <f>SUM(AF2:AF31)</f>
        <v>78</v>
      </c>
      <c r="D79" s="9">
        <f t="shared" si="4"/>
        <v>3948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5.75" customHeight="1">
      <c r="A80" s="2" t="s">
        <v>94</v>
      </c>
      <c r="B80" s="9">
        <f>SUM(AA2:AA31)</f>
        <v>83</v>
      </c>
      <c r="C80" s="9">
        <f>SUM(AG2:AG31)</f>
        <v>4</v>
      </c>
      <c r="D80" s="9">
        <f t="shared" si="4"/>
        <v>87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5.75" customHeight="1">
      <c r="A83" s="25" t="s">
        <v>95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5.75" customHeight="1">
      <c r="A84" s="22" t="s">
        <v>96</v>
      </c>
      <c r="B84" s="22" t="s">
        <v>97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5.75" customHeight="1">
      <c r="A85" s="2" t="s">
        <v>11</v>
      </c>
      <c r="B85" s="9">
        <f>SUM(B2:B31)</f>
        <v>191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5.75" customHeight="1">
      <c r="A86" s="2" t="s">
        <v>12</v>
      </c>
      <c r="B86" s="9">
        <f>SUM(C2:C31)</f>
        <v>154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5.75" customHeight="1">
      <c r="A87" s="2" t="s">
        <v>13</v>
      </c>
      <c r="B87" s="9">
        <f>SUM(D2:D31)</f>
        <v>746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5.75" customHeight="1">
      <c r="A88" s="2" t="s">
        <v>14</v>
      </c>
      <c r="B88" s="9">
        <f>SUM(E2:E31)</f>
        <v>1679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5.75" customHeight="1">
      <c r="A89" s="2" t="s">
        <v>15</v>
      </c>
      <c r="B89" s="9">
        <f>SUM(F2:F31)</f>
        <v>1123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5.75" customHeight="1">
      <c r="A90" s="2" t="s">
        <v>16</v>
      </c>
      <c r="B90" s="9">
        <f>SUM(G2:G31)</f>
        <v>684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5.75" customHeight="1">
      <c r="A91" s="2" t="s">
        <v>17</v>
      </c>
      <c r="B91" s="9">
        <f>SUM(H2:H31)</f>
        <v>1288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5.75" customHeight="1">
      <c r="A92" s="2" t="s">
        <v>18</v>
      </c>
      <c r="B92" s="9">
        <f>SUM(I2:I31)</f>
        <v>762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5.75" customHeight="1">
      <c r="A93" s="2" t="s">
        <v>19</v>
      </c>
      <c r="B93" s="9">
        <f>SUM(J2:J31)</f>
        <v>413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5.75" customHeight="1">
      <c r="A94" s="2" t="s">
        <v>20</v>
      </c>
      <c r="B94" s="9">
        <f>SUM(K2:K31)</f>
        <v>2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5.75" customHeight="1">
      <c r="A95" s="2" t="s">
        <v>21</v>
      </c>
      <c r="B95" s="9">
        <f>SUM(L2:L31)</f>
        <v>19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5.75" customHeight="1">
      <c r="A96" s="2" t="s">
        <v>22</v>
      </c>
      <c r="B96" s="9">
        <f>SUM(M2:M31)</f>
        <v>16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5.75" customHeight="1">
      <c r="A97" s="2" t="s">
        <v>23</v>
      </c>
      <c r="B97" s="9">
        <f>SUM(N2:N31)</f>
        <v>123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5.75" customHeight="1">
      <c r="A98" s="2" t="s">
        <v>24</v>
      </c>
      <c r="B98" s="9">
        <f>SUM(O2:O31)</f>
        <v>15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5.75" customHeight="1">
      <c r="A99" s="2" t="s">
        <v>25</v>
      </c>
      <c r="B99" s="9">
        <f>SUM(P2:P31)</f>
        <v>2471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5.75" customHeight="1">
      <c r="A100" s="2" t="s">
        <v>26</v>
      </c>
      <c r="B100" s="9">
        <f>SUM(Q2:Q31)</f>
        <v>35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5.75" customHeight="1">
      <c r="A101" s="2" t="s">
        <v>27</v>
      </c>
      <c r="B101" s="9">
        <f>SUM(R2:R31)</f>
        <v>227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5.75" customHeight="1">
      <c r="A102" s="2" t="s">
        <v>28</v>
      </c>
      <c r="B102" s="9">
        <f>SUM(S2:S31)</f>
        <v>7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5.75" customHeight="1">
      <c r="A103" s="2" t="s">
        <v>29</v>
      </c>
      <c r="B103" s="9">
        <f>SUM(T2:T31)</f>
        <v>815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5.75" customHeight="1">
      <c r="A104" s="2" t="s">
        <v>30</v>
      </c>
      <c r="B104" s="9">
        <f>SUM(U2:U31)</f>
        <v>65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spans="1:3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spans="1:3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spans="1:3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 spans="1:37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</sheetData>
  <conditionalFormatting sqref="AJ2:AJ31">
    <cfRule type="expression" dxfId="0" priority="1">
      <formula>$AJ2&gt;0</formula>
    </cfRule>
  </conditionalFormatting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61.140625" customWidth="1"/>
    <col min="2" max="2" width="61.28515625" customWidth="1"/>
    <col min="3" max="33" width="16" customWidth="1"/>
  </cols>
  <sheetData>
    <row r="1" spans="1:33">
      <c r="A1" s="1" t="s">
        <v>96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102</v>
      </c>
      <c r="G1" s="1" t="s">
        <v>103</v>
      </c>
      <c r="H1" s="1" t="s">
        <v>104</v>
      </c>
      <c r="I1" s="1" t="s">
        <v>105</v>
      </c>
      <c r="J1" s="1" t="s">
        <v>106</v>
      </c>
      <c r="K1" s="1" t="s">
        <v>107</v>
      </c>
      <c r="L1" s="1" t="s">
        <v>108</v>
      </c>
      <c r="M1" s="1" t="s">
        <v>109</v>
      </c>
      <c r="N1" s="1" t="s">
        <v>110</v>
      </c>
      <c r="O1" s="1" t="s">
        <v>111</v>
      </c>
      <c r="P1" s="1" t="s">
        <v>112</v>
      </c>
      <c r="Q1" s="1" t="s">
        <v>113</v>
      </c>
      <c r="R1" s="1" t="s">
        <v>114</v>
      </c>
      <c r="S1" s="1" t="s">
        <v>115</v>
      </c>
      <c r="T1" s="1" t="s">
        <v>116</v>
      </c>
      <c r="U1" s="1" t="s">
        <v>117</v>
      </c>
      <c r="V1" s="1" t="s">
        <v>118</v>
      </c>
      <c r="W1" s="1" t="s">
        <v>119</v>
      </c>
      <c r="X1" s="1" t="s">
        <v>120</v>
      </c>
      <c r="Y1" s="1" t="s">
        <v>121</v>
      </c>
      <c r="Z1" s="1" t="s">
        <v>122</v>
      </c>
      <c r="AA1" s="1" t="s">
        <v>123</v>
      </c>
      <c r="AB1" s="1" t="s">
        <v>124</v>
      </c>
      <c r="AC1" s="1" t="s">
        <v>125</v>
      </c>
      <c r="AD1" s="1" t="s">
        <v>126</v>
      </c>
      <c r="AE1" s="1" t="s">
        <v>127</v>
      </c>
      <c r="AF1" s="1" t="s">
        <v>128</v>
      </c>
      <c r="AG1" s="1" t="s">
        <v>129</v>
      </c>
    </row>
    <row r="2" spans="1:33">
      <c r="A2" s="26" t="s">
        <v>11</v>
      </c>
      <c r="B2" s="26" t="s">
        <v>130</v>
      </c>
      <c r="C2" s="27">
        <v>3</v>
      </c>
      <c r="D2" s="27">
        <v>7</v>
      </c>
      <c r="E2" s="27">
        <v>5</v>
      </c>
      <c r="F2" s="27">
        <v>1</v>
      </c>
      <c r="G2" s="27">
        <v>1</v>
      </c>
      <c r="H2" s="27">
        <v>1</v>
      </c>
      <c r="I2" s="27">
        <v>1</v>
      </c>
      <c r="J2" s="6"/>
      <c r="K2" s="27">
        <v>3</v>
      </c>
      <c r="L2" s="27">
        <v>5</v>
      </c>
      <c r="M2" s="27">
        <v>2</v>
      </c>
      <c r="N2" s="27">
        <v>2</v>
      </c>
      <c r="O2" s="27">
        <v>3</v>
      </c>
      <c r="P2" s="27">
        <v>4</v>
      </c>
      <c r="Q2" s="27">
        <v>2</v>
      </c>
      <c r="R2" s="27">
        <v>5</v>
      </c>
      <c r="S2" s="27">
        <v>3</v>
      </c>
      <c r="T2" s="27">
        <v>4</v>
      </c>
      <c r="U2" s="27">
        <v>4</v>
      </c>
      <c r="V2" s="6"/>
      <c r="W2" s="27">
        <v>2</v>
      </c>
      <c r="X2" s="27">
        <v>8</v>
      </c>
      <c r="Y2" s="27">
        <v>1</v>
      </c>
      <c r="Z2" s="27">
        <v>1</v>
      </c>
      <c r="AA2" s="27">
        <v>6</v>
      </c>
      <c r="AB2" s="27">
        <v>1</v>
      </c>
      <c r="AC2" s="27">
        <v>3</v>
      </c>
      <c r="AD2" s="6"/>
      <c r="AE2" s="6"/>
      <c r="AF2" s="27">
        <v>1</v>
      </c>
      <c r="AG2" s="6">
        <f t="shared" ref="AG2:AG533" si="0">SUM(C2:AF2)</f>
        <v>79</v>
      </c>
    </row>
    <row r="3" spans="1:33">
      <c r="A3" s="26" t="s">
        <v>11</v>
      </c>
      <c r="B3" s="26" t="s">
        <v>131</v>
      </c>
      <c r="C3" s="9"/>
      <c r="D3" s="28">
        <v>1</v>
      </c>
      <c r="E3" s="9"/>
      <c r="F3" s="9"/>
      <c r="G3" s="9"/>
      <c r="H3" s="9"/>
      <c r="I3" s="28">
        <v>1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28">
        <v>1</v>
      </c>
      <c r="AE3" s="28"/>
      <c r="AF3" s="9"/>
      <c r="AG3" s="6">
        <f t="shared" si="0"/>
        <v>3</v>
      </c>
    </row>
    <row r="4" spans="1:33">
      <c r="A4" s="26" t="s">
        <v>11</v>
      </c>
      <c r="B4" s="26" t="s">
        <v>132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>
        <f t="shared" si="0"/>
        <v>0</v>
      </c>
    </row>
    <row r="5" spans="1:33">
      <c r="A5" s="26" t="s">
        <v>11</v>
      </c>
      <c r="B5" s="26" t="s">
        <v>133</v>
      </c>
      <c r="C5" s="9"/>
      <c r="D5" s="9"/>
      <c r="E5" s="9"/>
      <c r="F5" s="9"/>
      <c r="G5" s="9"/>
      <c r="H5" s="9"/>
      <c r="I5" s="28">
        <v>1</v>
      </c>
      <c r="J5" s="9"/>
      <c r="K5" s="9"/>
      <c r="L5" s="9"/>
      <c r="M5" s="9"/>
      <c r="N5" s="9"/>
      <c r="O5" s="9"/>
      <c r="P5" s="9"/>
      <c r="Q5" s="28">
        <v>1</v>
      </c>
      <c r="R5" s="9"/>
      <c r="S5" s="28">
        <v>1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6">
        <f t="shared" si="0"/>
        <v>3</v>
      </c>
    </row>
    <row r="6" spans="1:33">
      <c r="A6" s="26" t="s">
        <v>11</v>
      </c>
      <c r="B6" s="26" t="s">
        <v>134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7">
        <v>1</v>
      </c>
      <c r="AC6" s="6"/>
      <c r="AD6" s="6"/>
      <c r="AE6" s="6"/>
      <c r="AF6" s="6"/>
      <c r="AG6" s="6">
        <f t="shared" si="0"/>
        <v>1</v>
      </c>
    </row>
    <row r="7" spans="1:33">
      <c r="A7" s="26" t="s">
        <v>11</v>
      </c>
      <c r="B7" s="26" t="s">
        <v>135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8">
        <v>1</v>
      </c>
      <c r="S7" s="9"/>
      <c r="T7" s="9"/>
      <c r="U7" s="9"/>
      <c r="V7" s="9"/>
      <c r="W7" s="9"/>
      <c r="X7" s="9"/>
      <c r="Y7" s="9"/>
      <c r="Z7" s="9"/>
      <c r="AA7" s="9"/>
      <c r="AB7" s="28">
        <v>1</v>
      </c>
      <c r="AC7" s="9"/>
      <c r="AD7" s="9"/>
      <c r="AE7" s="9"/>
      <c r="AF7" s="9"/>
      <c r="AG7" s="6">
        <f t="shared" si="0"/>
        <v>2</v>
      </c>
    </row>
    <row r="8" spans="1:33">
      <c r="A8" s="26" t="s">
        <v>11</v>
      </c>
      <c r="B8" s="26" t="s">
        <v>136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 t="shared" si="0"/>
        <v>0</v>
      </c>
    </row>
    <row r="9" spans="1:33">
      <c r="A9" s="26" t="s">
        <v>11</v>
      </c>
      <c r="B9" s="26" t="s">
        <v>137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6">
        <f t="shared" si="0"/>
        <v>0</v>
      </c>
    </row>
    <row r="10" spans="1:33">
      <c r="A10" s="26" t="s">
        <v>11</v>
      </c>
      <c r="B10" s="26" t="s">
        <v>138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27">
        <v>1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 t="shared" si="0"/>
        <v>1</v>
      </c>
    </row>
    <row r="11" spans="1:33">
      <c r="A11" s="26" t="s">
        <v>11</v>
      </c>
      <c r="B11" s="26" t="s">
        <v>139</v>
      </c>
      <c r="C11" s="28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28">
        <v>1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6">
        <f t="shared" si="0"/>
        <v>2</v>
      </c>
    </row>
    <row r="12" spans="1:33">
      <c r="A12" s="26" t="s">
        <v>11</v>
      </c>
      <c r="B12" s="26" t="s">
        <v>140</v>
      </c>
      <c r="C12" s="6"/>
      <c r="D12" s="27">
        <v>1</v>
      </c>
      <c r="E12" s="6"/>
      <c r="F12" s="6"/>
      <c r="G12" s="6"/>
      <c r="H12" s="6"/>
      <c r="I12" s="6"/>
      <c r="J12" s="6"/>
      <c r="K12" s="6"/>
      <c r="L12" s="6"/>
      <c r="M12" s="27">
        <v>1</v>
      </c>
      <c r="N12" s="6"/>
      <c r="O12" s="6"/>
      <c r="P12" s="27">
        <v>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 t="shared" si="0"/>
        <v>3</v>
      </c>
    </row>
    <row r="13" spans="1:33">
      <c r="A13" s="26" t="s">
        <v>11</v>
      </c>
      <c r="B13" s="26" t="s">
        <v>141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8">
        <v>1</v>
      </c>
      <c r="Y13" s="9"/>
      <c r="Z13" s="9"/>
      <c r="AA13" s="9"/>
      <c r="AB13" s="9"/>
      <c r="AC13" s="9"/>
      <c r="AD13" s="9"/>
      <c r="AE13" s="9"/>
      <c r="AF13" s="9"/>
      <c r="AG13" s="6">
        <f t="shared" si="0"/>
        <v>1</v>
      </c>
    </row>
    <row r="14" spans="1:33">
      <c r="A14" s="26" t="s">
        <v>11</v>
      </c>
      <c r="B14" s="26" t="s">
        <v>142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 t="shared" si="0"/>
        <v>0</v>
      </c>
    </row>
    <row r="15" spans="1:33">
      <c r="A15" s="26" t="s">
        <v>11</v>
      </c>
      <c r="B15" s="26" t="s">
        <v>143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6">
        <f t="shared" si="0"/>
        <v>0</v>
      </c>
    </row>
    <row r="16" spans="1:33">
      <c r="A16" s="26" t="s">
        <v>11</v>
      </c>
      <c r="B16" s="26" t="s">
        <v>144</v>
      </c>
      <c r="C16" s="27">
        <v>2</v>
      </c>
      <c r="D16" s="6"/>
      <c r="E16" s="6"/>
      <c r="F16" s="6"/>
      <c r="G16" s="6"/>
      <c r="H16" s="6"/>
      <c r="I16" s="6"/>
      <c r="J16" s="6"/>
      <c r="K16" s="27">
        <v>1</v>
      </c>
      <c r="L16" s="6"/>
      <c r="M16" s="6"/>
      <c r="N16" s="6"/>
      <c r="O16" s="6"/>
      <c r="P16" s="6"/>
      <c r="Q16" s="6"/>
      <c r="R16" s="6"/>
      <c r="S16" s="6"/>
      <c r="T16" s="27">
        <v>1</v>
      </c>
      <c r="U16" s="6"/>
      <c r="V16" s="6"/>
      <c r="W16" s="6"/>
      <c r="X16" s="6"/>
      <c r="Y16" s="6"/>
      <c r="Z16" s="6"/>
      <c r="AA16" s="6"/>
      <c r="AB16" s="27">
        <v>1</v>
      </c>
      <c r="AC16" s="6"/>
      <c r="AD16" s="6"/>
      <c r="AE16" s="27">
        <v>1</v>
      </c>
      <c r="AF16" s="6"/>
      <c r="AG16" s="6">
        <f t="shared" si="0"/>
        <v>6</v>
      </c>
    </row>
    <row r="17" spans="1:33">
      <c r="A17" s="26" t="s">
        <v>11</v>
      </c>
      <c r="B17" s="26" t="s">
        <v>145</v>
      </c>
      <c r="C17" s="28">
        <v>3</v>
      </c>
      <c r="D17" s="9"/>
      <c r="E17" s="9"/>
      <c r="F17" s="9"/>
      <c r="G17" s="9"/>
      <c r="H17" s="9"/>
      <c r="I17" s="9"/>
      <c r="J17" s="9"/>
      <c r="K17" s="28">
        <v>2</v>
      </c>
      <c r="L17" s="9"/>
      <c r="M17" s="9"/>
      <c r="N17" s="9"/>
      <c r="O17" s="9"/>
      <c r="P17" s="9"/>
      <c r="Q17" s="9"/>
      <c r="R17" s="9"/>
      <c r="S17" s="9"/>
      <c r="T17" s="28">
        <v>4</v>
      </c>
      <c r="U17" s="9"/>
      <c r="V17" s="9"/>
      <c r="W17" s="9"/>
      <c r="X17" s="9"/>
      <c r="Y17" s="9"/>
      <c r="Z17" s="9"/>
      <c r="AA17" s="9"/>
      <c r="AB17" s="28">
        <v>1</v>
      </c>
      <c r="AC17" s="9"/>
      <c r="AD17" s="9"/>
      <c r="AE17" s="28">
        <v>1</v>
      </c>
      <c r="AF17" s="9"/>
      <c r="AG17" s="6">
        <f t="shared" si="0"/>
        <v>11</v>
      </c>
    </row>
    <row r="18" spans="1:33">
      <c r="A18" s="26" t="s">
        <v>11</v>
      </c>
      <c r="B18" s="26" t="s">
        <v>146</v>
      </c>
      <c r="C18" s="6"/>
      <c r="D18" s="6"/>
      <c r="E18" s="27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 t="shared" si="0"/>
        <v>1</v>
      </c>
    </row>
    <row r="19" spans="1:33">
      <c r="A19" s="26" t="s">
        <v>11</v>
      </c>
      <c r="B19" s="26" t="s">
        <v>147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6">
        <f t="shared" si="0"/>
        <v>0</v>
      </c>
    </row>
    <row r="20" spans="1:33">
      <c r="A20" s="26" t="s">
        <v>11</v>
      </c>
      <c r="B20" s="26" t="s">
        <v>148</v>
      </c>
      <c r="C20" s="27">
        <v>3</v>
      </c>
      <c r="D20" s="27">
        <v>2</v>
      </c>
      <c r="E20" s="27">
        <v>3</v>
      </c>
      <c r="F20" s="27">
        <v>1</v>
      </c>
      <c r="G20" s="27">
        <v>1</v>
      </c>
      <c r="H20" s="27">
        <v>2</v>
      </c>
      <c r="I20" s="27">
        <v>1</v>
      </c>
      <c r="J20" s="6"/>
      <c r="K20" s="27">
        <v>2</v>
      </c>
      <c r="L20" s="27">
        <v>3</v>
      </c>
      <c r="M20" s="27">
        <v>3</v>
      </c>
      <c r="N20" s="6"/>
      <c r="O20" s="27">
        <v>1</v>
      </c>
      <c r="P20" s="6"/>
      <c r="Q20" s="6"/>
      <c r="R20" s="6"/>
      <c r="S20" s="6"/>
      <c r="T20" s="27">
        <v>5</v>
      </c>
      <c r="U20" s="27">
        <v>2</v>
      </c>
      <c r="V20" s="6"/>
      <c r="W20" s="27">
        <v>1</v>
      </c>
      <c r="X20" s="27">
        <v>2</v>
      </c>
      <c r="Y20" s="6"/>
      <c r="Z20" s="27">
        <v>1</v>
      </c>
      <c r="AA20" s="6"/>
      <c r="AB20" s="6"/>
      <c r="AC20" s="27">
        <v>2</v>
      </c>
      <c r="AD20" s="6"/>
      <c r="AE20" s="6"/>
      <c r="AF20" s="27">
        <v>1</v>
      </c>
      <c r="AG20" s="6">
        <f t="shared" si="0"/>
        <v>36</v>
      </c>
    </row>
    <row r="21" spans="1:33" ht="15.75" customHeight="1">
      <c r="A21" s="26" t="s">
        <v>11</v>
      </c>
      <c r="B21" s="26" t="s">
        <v>149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6">
        <f t="shared" si="0"/>
        <v>0</v>
      </c>
    </row>
    <row r="22" spans="1:33" ht="15.75" customHeight="1">
      <c r="A22" s="26" t="s">
        <v>11</v>
      </c>
      <c r="B22" s="26" t="s">
        <v>150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 t="shared" si="0"/>
        <v>0</v>
      </c>
    </row>
    <row r="23" spans="1:33" ht="15.75" customHeight="1">
      <c r="A23" s="26" t="s">
        <v>11</v>
      </c>
      <c r="B23" s="26" t="s">
        <v>151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6">
        <f t="shared" si="0"/>
        <v>0</v>
      </c>
    </row>
    <row r="24" spans="1:33" ht="15.75" customHeight="1">
      <c r="A24" s="26" t="s">
        <v>11</v>
      </c>
      <c r="B24" s="26" t="s">
        <v>152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27">
        <v>1</v>
      </c>
      <c r="AF24" s="6"/>
      <c r="AG24" s="6">
        <f t="shared" si="0"/>
        <v>1</v>
      </c>
    </row>
    <row r="25" spans="1:33" ht="15.75" customHeight="1">
      <c r="A25" s="26" t="s">
        <v>11</v>
      </c>
      <c r="B25" s="26" t="s">
        <v>153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6">
        <f t="shared" si="0"/>
        <v>0</v>
      </c>
    </row>
    <row r="26" spans="1:33" ht="15.75" customHeight="1">
      <c r="A26" s="26" t="s">
        <v>11</v>
      </c>
      <c r="B26" s="26" t="s">
        <v>154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 t="shared" si="0"/>
        <v>0</v>
      </c>
    </row>
    <row r="27" spans="1:33" ht="15.75" customHeight="1">
      <c r="A27" s="26" t="s">
        <v>11</v>
      </c>
      <c r="B27" s="26" t="s">
        <v>155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6">
        <f t="shared" si="0"/>
        <v>0</v>
      </c>
    </row>
    <row r="28" spans="1:33" ht="15.75" customHeight="1">
      <c r="A28" s="29" t="s">
        <v>12</v>
      </c>
      <c r="B28" s="29" t="s">
        <v>156</v>
      </c>
      <c r="C28" s="6"/>
      <c r="D28" s="27">
        <v>1</v>
      </c>
      <c r="E28" s="6"/>
      <c r="F28" s="27">
        <v>1</v>
      </c>
      <c r="G28" s="27">
        <v>2</v>
      </c>
      <c r="H28" s="6"/>
      <c r="I28" s="6"/>
      <c r="J28" s="6"/>
      <c r="K28" s="27">
        <v>2</v>
      </c>
      <c r="L28" s="27">
        <v>1</v>
      </c>
      <c r="M28" s="6"/>
      <c r="N28" s="6"/>
      <c r="O28" s="6"/>
      <c r="P28" s="6"/>
      <c r="Q28" s="27">
        <v>2</v>
      </c>
      <c r="R28" s="6"/>
      <c r="S28" s="27">
        <v>1</v>
      </c>
      <c r="T28" s="27">
        <v>1</v>
      </c>
      <c r="U28" s="6"/>
      <c r="V28" s="27">
        <v>2</v>
      </c>
      <c r="W28" s="27">
        <v>1</v>
      </c>
      <c r="X28" s="6"/>
      <c r="Y28" s="6"/>
      <c r="Z28" s="6"/>
      <c r="AA28" s="6"/>
      <c r="AB28" s="6"/>
      <c r="AC28" s="27">
        <v>4</v>
      </c>
      <c r="AD28" s="27">
        <v>2</v>
      </c>
      <c r="AE28" s="27"/>
      <c r="AF28" s="6"/>
      <c r="AG28" s="6">
        <f t="shared" si="0"/>
        <v>20</v>
      </c>
    </row>
    <row r="29" spans="1:33" ht="15.75" customHeight="1">
      <c r="A29" s="29" t="s">
        <v>12</v>
      </c>
      <c r="B29" s="29" t="s">
        <v>157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6">
        <f t="shared" si="0"/>
        <v>0</v>
      </c>
    </row>
    <row r="30" spans="1:33" ht="15.75" customHeight="1">
      <c r="A30" s="29" t="s">
        <v>12</v>
      </c>
      <c r="B30" s="29" t="s">
        <v>158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>
        <f t="shared" si="0"/>
        <v>0</v>
      </c>
    </row>
    <row r="31" spans="1:33" ht="15.75" customHeight="1">
      <c r="A31" s="29" t="s">
        <v>12</v>
      </c>
      <c r="B31" s="29" t="s">
        <v>159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6">
        <f t="shared" si="0"/>
        <v>0</v>
      </c>
    </row>
    <row r="32" spans="1:33" ht="15.75" customHeight="1">
      <c r="A32" s="29" t="s">
        <v>12</v>
      </c>
      <c r="B32" s="29" t="s">
        <v>160</v>
      </c>
      <c r="C32" s="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>
        <f t="shared" si="0"/>
        <v>0</v>
      </c>
    </row>
    <row r="33" spans="1:33" ht="15.75" customHeight="1">
      <c r="A33" s="29" t="s">
        <v>12</v>
      </c>
      <c r="B33" s="29" t="s">
        <v>161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6">
        <f t="shared" si="0"/>
        <v>0</v>
      </c>
    </row>
    <row r="34" spans="1:33" ht="15.75" customHeight="1">
      <c r="A34" s="29" t="s">
        <v>12</v>
      </c>
      <c r="B34" s="29" t="s">
        <v>162</v>
      </c>
      <c r="C34" s="9"/>
      <c r="D34" s="6"/>
      <c r="E34" s="6"/>
      <c r="F34" s="6"/>
      <c r="G34" s="6"/>
      <c r="H34" s="6"/>
      <c r="I34" s="6"/>
      <c r="J34" s="27">
        <v>1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>
        <f t="shared" si="0"/>
        <v>1</v>
      </c>
    </row>
    <row r="35" spans="1:33" ht="15.75" customHeight="1">
      <c r="A35" s="29" t="s">
        <v>12</v>
      </c>
      <c r="B35" s="29" t="s">
        <v>163</v>
      </c>
      <c r="C35" s="28">
        <v>4</v>
      </c>
      <c r="D35" s="9"/>
      <c r="E35" s="9"/>
      <c r="F35" s="28">
        <v>2</v>
      </c>
      <c r="G35" s="28">
        <v>1</v>
      </c>
      <c r="H35" s="9"/>
      <c r="I35" s="9"/>
      <c r="J35" s="28">
        <v>1</v>
      </c>
      <c r="K35" s="9"/>
      <c r="L35" s="9"/>
      <c r="M35" s="9"/>
      <c r="N35" s="9"/>
      <c r="O35" s="9"/>
      <c r="P35" s="9"/>
      <c r="Q35" s="28">
        <v>2</v>
      </c>
      <c r="R35" s="9"/>
      <c r="S35" s="9"/>
      <c r="T35" s="28">
        <v>2</v>
      </c>
      <c r="U35" s="28">
        <v>1</v>
      </c>
      <c r="V35" s="28">
        <v>3</v>
      </c>
      <c r="W35" s="9"/>
      <c r="X35" s="28">
        <v>2</v>
      </c>
      <c r="Y35" s="9"/>
      <c r="Z35" s="9"/>
      <c r="AA35" s="9"/>
      <c r="AB35" s="9"/>
      <c r="AC35" s="9"/>
      <c r="AD35" s="28">
        <v>1</v>
      </c>
      <c r="AE35" s="28"/>
      <c r="AF35" s="9"/>
      <c r="AG35" s="6">
        <f t="shared" si="0"/>
        <v>19</v>
      </c>
    </row>
    <row r="36" spans="1:33" ht="15.75" customHeight="1">
      <c r="A36" s="29" t="s">
        <v>12</v>
      </c>
      <c r="B36" s="29" t="s">
        <v>164</v>
      </c>
      <c r="C36" s="9"/>
      <c r="D36" s="6"/>
      <c r="E36" s="6"/>
      <c r="F36" s="6"/>
      <c r="G36" s="6"/>
      <c r="H36" s="6"/>
      <c r="I36" s="6"/>
      <c r="J36" s="6"/>
      <c r="K36" s="27">
        <v>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>
        <f t="shared" si="0"/>
        <v>2</v>
      </c>
    </row>
    <row r="37" spans="1:33" ht="15.75" customHeight="1">
      <c r="A37" s="29" t="s">
        <v>12</v>
      </c>
      <c r="B37" s="29" t="s">
        <v>165</v>
      </c>
      <c r="C37" s="28">
        <v>3</v>
      </c>
      <c r="D37" s="9"/>
      <c r="E37" s="9"/>
      <c r="F37" s="9"/>
      <c r="G37" s="28">
        <v>1</v>
      </c>
      <c r="H37" s="9"/>
      <c r="I37" s="9"/>
      <c r="J37" s="9"/>
      <c r="K37" s="9"/>
      <c r="L37" s="28">
        <v>2</v>
      </c>
      <c r="M37" s="9"/>
      <c r="N37" s="9"/>
      <c r="O37" s="9"/>
      <c r="P37" s="9"/>
      <c r="Q37" s="28">
        <v>2</v>
      </c>
      <c r="R37" s="9"/>
      <c r="S37" s="9"/>
      <c r="T37" s="28">
        <v>2</v>
      </c>
      <c r="U37" s="28">
        <v>1</v>
      </c>
      <c r="V37" s="28">
        <v>3</v>
      </c>
      <c r="W37" s="9"/>
      <c r="X37" s="9"/>
      <c r="Y37" s="9"/>
      <c r="Z37" s="9"/>
      <c r="AA37" s="9"/>
      <c r="AB37" s="9"/>
      <c r="AC37" s="9"/>
      <c r="AD37" s="28">
        <v>1</v>
      </c>
      <c r="AE37" s="28"/>
      <c r="AF37" s="9"/>
      <c r="AG37" s="6">
        <f t="shared" si="0"/>
        <v>15</v>
      </c>
    </row>
    <row r="38" spans="1:33" ht="15.75" customHeight="1">
      <c r="A38" s="29" t="s">
        <v>12</v>
      </c>
      <c r="B38" s="29" t="s">
        <v>166</v>
      </c>
      <c r="C38" s="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>
        <f t="shared" si="0"/>
        <v>0</v>
      </c>
    </row>
    <row r="39" spans="1:33" ht="15.75" customHeight="1">
      <c r="A39" s="29" t="s">
        <v>12</v>
      </c>
      <c r="B39" s="29" t="s">
        <v>167</v>
      </c>
      <c r="C39" s="28">
        <v>6</v>
      </c>
      <c r="D39" s="28">
        <v>1</v>
      </c>
      <c r="E39" s="28">
        <v>1</v>
      </c>
      <c r="F39" s="9"/>
      <c r="G39" s="9"/>
      <c r="H39" s="9"/>
      <c r="I39" s="28">
        <v>1</v>
      </c>
      <c r="J39" s="28">
        <v>2</v>
      </c>
      <c r="K39" s="9"/>
      <c r="L39" s="28">
        <v>1</v>
      </c>
      <c r="M39" s="28">
        <v>1</v>
      </c>
      <c r="N39" s="9"/>
      <c r="O39" s="9"/>
      <c r="P39" s="28">
        <v>3</v>
      </c>
      <c r="Q39" s="28">
        <v>1</v>
      </c>
      <c r="R39" s="9"/>
      <c r="S39" s="9"/>
      <c r="T39" s="9"/>
      <c r="U39" s="9"/>
      <c r="V39" s="9"/>
      <c r="W39" s="28">
        <v>1</v>
      </c>
      <c r="X39" s="28">
        <v>1</v>
      </c>
      <c r="Y39" s="9"/>
      <c r="Z39" s="28">
        <v>1</v>
      </c>
      <c r="AA39" s="9"/>
      <c r="AB39" s="28">
        <v>2</v>
      </c>
      <c r="AC39" s="9"/>
      <c r="AD39" s="9"/>
      <c r="AE39" s="9"/>
      <c r="AF39" s="9"/>
      <c r="AG39" s="6">
        <f t="shared" si="0"/>
        <v>22</v>
      </c>
    </row>
    <row r="40" spans="1:33" ht="15.75" customHeight="1">
      <c r="A40" s="29" t="s">
        <v>12</v>
      </c>
      <c r="B40" s="29" t="s">
        <v>168</v>
      </c>
      <c r="C40" s="9"/>
      <c r="D40" s="27">
        <v>3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7">
        <v>1</v>
      </c>
      <c r="Y40" s="6"/>
      <c r="Z40" s="6"/>
      <c r="AA40" s="6"/>
      <c r="AB40" s="6"/>
      <c r="AC40" s="6"/>
      <c r="AD40" s="6"/>
      <c r="AE40" s="6"/>
      <c r="AF40" s="6"/>
      <c r="AG40" s="6">
        <f t="shared" si="0"/>
        <v>4</v>
      </c>
    </row>
    <row r="41" spans="1:33" ht="15.75" customHeight="1">
      <c r="A41" s="29" t="s">
        <v>12</v>
      </c>
      <c r="B41" s="29" t="s">
        <v>169</v>
      </c>
      <c r="C41" s="28">
        <v>1</v>
      </c>
      <c r="D41" s="9"/>
      <c r="E41" s="9"/>
      <c r="F41" s="9"/>
      <c r="G41" s="9"/>
      <c r="H41" s="9"/>
      <c r="I41" s="28">
        <v>1</v>
      </c>
      <c r="J41" s="28">
        <v>1</v>
      </c>
      <c r="K41" s="28">
        <v>1</v>
      </c>
      <c r="L41" s="9"/>
      <c r="M41" s="9"/>
      <c r="N41" s="9"/>
      <c r="O41" s="28">
        <v>1</v>
      </c>
      <c r="P41" s="9"/>
      <c r="Q41" s="9"/>
      <c r="R41" s="28">
        <v>3</v>
      </c>
      <c r="S41" s="28">
        <v>3</v>
      </c>
      <c r="T41" s="9"/>
      <c r="U41" s="9"/>
      <c r="V41" s="9"/>
      <c r="W41" s="9"/>
      <c r="X41" s="28">
        <v>2</v>
      </c>
      <c r="Y41" s="9"/>
      <c r="Z41" s="28">
        <v>1</v>
      </c>
      <c r="AA41" s="9"/>
      <c r="AB41" s="9"/>
      <c r="AC41" s="9"/>
      <c r="AD41" s="9"/>
      <c r="AE41" s="9"/>
      <c r="AF41" s="9"/>
      <c r="AG41" s="6">
        <f t="shared" si="0"/>
        <v>14</v>
      </c>
    </row>
    <row r="42" spans="1:33" ht="15.75" customHeight="1">
      <c r="A42" s="29" t="s">
        <v>12</v>
      </c>
      <c r="B42" s="29" t="s">
        <v>170</v>
      </c>
      <c r="C42" s="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>
        <f t="shared" si="0"/>
        <v>0</v>
      </c>
    </row>
    <row r="43" spans="1:33" ht="15.75" customHeight="1">
      <c r="A43" s="29" t="s">
        <v>12</v>
      </c>
      <c r="B43" s="29" t="s">
        <v>171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28">
        <v>1</v>
      </c>
      <c r="AA43" s="9"/>
      <c r="AB43" s="9"/>
      <c r="AC43" s="9"/>
      <c r="AD43" s="9"/>
      <c r="AE43" s="9"/>
      <c r="AF43" s="9"/>
      <c r="AG43" s="6">
        <f t="shared" si="0"/>
        <v>1</v>
      </c>
    </row>
    <row r="44" spans="1:33" ht="15.75" customHeight="1">
      <c r="A44" s="29" t="s">
        <v>12</v>
      </c>
      <c r="B44" s="29" t="s">
        <v>172</v>
      </c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>
        <f t="shared" si="0"/>
        <v>0</v>
      </c>
    </row>
    <row r="45" spans="1:33" ht="15.75" customHeight="1">
      <c r="A45" s="29" t="s">
        <v>12</v>
      </c>
      <c r="B45" s="29" t="s">
        <v>173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28">
        <v>1</v>
      </c>
      <c r="AF45" s="9"/>
      <c r="AG45" s="6">
        <f t="shared" si="0"/>
        <v>1</v>
      </c>
    </row>
    <row r="46" spans="1:33" ht="15.75" customHeight="1">
      <c r="A46" s="29" t="s">
        <v>12</v>
      </c>
      <c r="B46" s="29" t="s">
        <v>174</v>
      </c>
      <c r="C46" s="9"/>
      <c r="D46" s="6"/>
      <c r="E46" s="6"/>
      <c r="F46" s="27">
        <v>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27">
        <v>1</v>
      </c>
      <c r="U46" s="6"/>
      <c r="V46" s="27">
        <v>2</v>
      </c>
      <c r="W46" s="27">
        <v>1</v>
      </c>
      <c r="X46" s="6"/>
      <c r="Y46" s="6"/>
      <c r="Z46" s="6"/>
      <c r="AA46" s="6"/>
      <c r="AB46" s="6"/>
      <c r="AC46" s="6"/>
      <c r="AD46" s="6"/>
      <c r="AE46" s="6"/>
      <c r="AF46" s="6"/>
      <c r="AG46" s="6">
        <f t="shared" si="0"/>
        <v>5</v>
      </c>
    </row>
    <row r="47" spans="1:33" ht="15.75" customHeight="1">
      <c r="A47" s="29" t="s">
        <v>12</v>
      </c>
      <c r="B47" s="29" t="s">
        <v>175</v>
      </c>
      <c r="C47" s="28">
        <v>5</v>
      </c>
      <c r="D47" s="9"/>
      <c r="E47" s="9"/>
      <c r="F47" s="9"/>
      <c r="G47" s="9"/>
      <c r="H47" s="9"/>
      <c r="I47" s="28">
        <v>1</v>
      </c>
      <c r="J47" s="28">
        <v>1</v>
      </c>
      <c r="K47" s="9"/>
      <c r="L47" s="28">
        <v>1</v>
      </c>
      <c r="M47" s="28">
        <v>1</v>
      </c>
      <c r="N47" s="9"/>
      <c r="O47" s="9"/>
      <c r="P47" s="28">
        <v>3</v>
      </c>
      <c r="Q47" s="9"/>
      <c r="R47" s="9"/>
      <c r="S47" s="9"/>
      <c r="T47" s="9"/>
      <c r="U47" s="9"/>
      <c r="V47" s="9"/>
      <c r="W47" s="9"/>
      <c r="X47" s="28">
        <v>1</v>
      </c>
      <c r="Y47" s="9"/>
      <c r="Z47" s="9"/>
      <c r="AA47" s="9"/>
      <c r="AB47" s="9"/>
      <c r="AC47" s="28">
        <v>1</v>
      </c>
      <c r="AD47" s="9"/>
      <c r="AE47" s="9"/>
      <c r="AF47" s="9"/>
      <c r="AG47" s="6">
        <f t="shared" si="0"/>
        <v>14</v>
      </c>
    </row>
    <row r="48" spans="1:33" ht="15.75" customHeight="1">
      <c r="A48" s="29" t="s">
        <v>12</v>
      </c>
      <c r="B48" s="29" t="s">
        <v>176</v>
      </c>
      <c r="C48" s="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>
        <f t="shared" si="0"/>
        <v>0</v>
      </c>
    </row>
    <row r="49" spans="1:33" ht="15.75" customHeight="1">
      <c r="A49" s="29" t="s">
        <v>12</v>
      </c>
      <c r="B49" s="29" t="s">
        <v>177</v>
      </c>
      <c r="C49" s="9"/>
      <c r="D49" s="9"/>
      <c r="E49" s="9"/>
      <c r="F49" s="9"/>
      <c r="G49" s="9"/>
      <c r="H49" s="9"/>
      <c r="I49" s="9"/>
      <c r="J49" s="28">
        <v>1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6">
        <f t="shared" si="0"/>
        <v>1</v>
      </c>
    </row>
    <row r="50" spans="1:33" ht="15.75" customHeight="1">
      <c r="A50" s="29" t="s">
        <v>12</v>
      </c>
      <c r="B50" s="29" t="s">
        <v>178</v>
      </c>
      <c r="C50" s="28">
        <v>3</v>
      </c>
      <c r="D50" s="6"/>
      <c r="E50" s="6"/>
      <c r="F50" s="27">
        <v>1</v>
      </c>
      <c r="G50" s="27">
        <v>1</v>
      </c>
      <c r="H50" s="6"/>
      <c r="I50" s="27">
        <v>3</v>
      </c>
      <c r="J50" s="6"/>
      <c r="K50" s="6"/>
      <c r="L50" s="27">
        <v>3</v>
      </c>
      <c r="M50" s="27">
        <v>5</v>
      </c>
      <c r="N50" s="6"/>
      <c r="O50" s="27">
        <v>2</v>
      </c>
      <c r="P50" s="6"/>
      <c r="Q50" s="27">
        <v>1</v>
      </c>
      <c r="R50" s="6"/>
      <c r="S50" s="27">
        <v>5</v>
      </c>
      <c r="T50" s="6"/>
      <c r="U50" s="6"/>
      <c r="V50" s="6"/>
      <c r="W50" s="27">
        <v>1</v>
      </c>
      <c r="X50" s="6"/>
      <c r="Y50" s="27">
        <v>1</v>
      </c>
      <c r="Z50" s="6"/>
      <c r="AA50" s="6"/>
      <c r="AB50" s="27">
        <v>1</v>
      </c>
      <c r="AC50" s="27">
        <v>2</v>
      </c>
      <c r="AD50" s="6"/>
      <c r="AE50" s="27">
        <v>2</v>
      </c>
      <c r="AF50" s="6"/>
      <c r="AG50" s="6">
        <f t="shared" si="0"/>
        <v>31</v>
      </c>
    </row>
    <row r="51" spans="1:33" ht="15.75" customHeight="1">
      <c r="A51" s="29" t="s">
        <v>12</v>
      </c>
      <c r="B51" s="29" t="s">
        <v>179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6">
        <f t="shared" si="0"/>
        <v>0</v>
      </c>
    </row>
    <row r="52" spans="1:33" ht="15.75" customHeight="1">
      <c r="A52" s="29" t="s">
        <v>12</v>
      </c>
      <c r="B52" s="29" t="s">
        <v>180</v>
      </c>
      <c r="C52" s="9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>
        <f t="shared" si="0"/>
        <v>0</v>
      </c>
    </row>
    <row r="53" spans="1:33" ht="15.75" customHeight="1">
      <c r="A53" s="29" t="s">
        <v>12</v>
      </c>
      <c r="B53" s="29" t="s">
        <v>181</v>
      </c>
      <c r="C53" s="9"/>
      <c r="D53" s="9"/>
      <c r="E53" s="9"/>
      <c r="F53" s="9"/>
      <c r="G53" s="9"/>
      <c r="H53" s="9"/>
      <c r="I53" s="9"/>
      <c r="J53" s="9"/>
      <c r="K53" s="9"/>
      <c r="L53" s="28">
        <v>1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28">
        <v>4</v>
      </c>
      <c r="AD53" s="9"/>
      <c r="AE53" s="9"/>
      <c r="AF53" s="9"/>
      <c r="AG53" s="6">
        <f t="shared" si="0"/>
        <v>5</v>
      </c>
    </row>
    <row r="54" spans="1:33" ht="15.75" customHeight="1">
      <c r="A54" s="29" t="s">
        <v>12</v>
      </c>
      <c r="B54" s="29" t="s">
        <v>182</v>
      </c>
      <c r="C54" s="9"/>
      <c r="D54" s="6"/>
      <c r="E54" s="6"/>
      <c r="F54" s="6"/>
      <c r="G54" s="27">
        <v>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27">
        <v>2</v>
      </c>
      <c r="AE54" s="27"/>
      <c r="AF54" s="6"/>
      <c r="AG54" s="6">
        <f t="shared" si="0"/>
        <v>3</v>
      </c>
    </row>
    <row r="55" spans="1:33" ht="15.75" customHeight="1">
      <c r="A55" s="30" t="s">
        <v>13</v>
      </c>
      <c r="B55" s="30" t="s">
        <v>183</v>
      </c>
      <c r="C55" s="28">
        <v>1</v>
      </c>
      <c r="D55" s="9"/>
      <c r="E55" s="28">
        <v>2</v>
      </c>
      <c r="F55" s="28">
        <v>3</v>
      </c>
      <c r="G55" s="28">
        <v>2</v>
      </c>
      <c r="H55" s="28">
        <v>2</v>
      </c>
      <c r="I55" s="28">
        <v>2</v>
      </c>
      <c r="J55" s="28">
        <v>1</v>
      </c>
      <c r="K55" s="28">
        <v>4</v>
      </c>
      <c r="L55" s="28">
        <v>4</v>
      </c>
      <c r="M55" s="28">
        <v>5</v>
      </c>
      <c r="N55" s="28">
        <v>1</v>
      </c>
      <c r="O55" s="28">
        <v>7</v>
      </c>
      <c r="P55" s="28">
        <v>6</v>
      </c>
      <c r="Q55" s="28">
        <v>3</v>
      </c>
      <c r="R55" s="28">
        <v>2</v>
      </c>
      <c r="S55" s="28">
        <v>3</v>
      </c>
      <c r="T55" s="28">
        <v>1</v>
      </c>
      <c r="U55" s="28">
        <v>1</v>
      </c>
      <c r="V55" s="9"/>
      <c r="W55" s="28">
        <v>4</v>
      </c>
      <c r="X55" s="28">
        <v>6</v>
      </c>
      <c r="Y55" s="28">
        <v>6</v>
      </c>
      <c r="Z55" s="9"/>
      <c r="AA55" s="28">
        <v>5</v>
      </c>
      <c r="AB55" s="28">
        <v>4</v>
      </c>
      <c r="AC55" s="28">
        <v>2</v>
      </c>
      <c r="AD55" s="28">
        <v>1</v>
      </c>
      <c r="AE55" s="28"/>
      <c r="AF55" s="9"/>
      <c r="AG55" s="6">
        <f t="shared" si="0"/>
        <v>78</v>
      </c>
    </row>
    <row r="56" spans="1:33" ht="15.75" customHeight="1">
      <c r="A56" s="30" t="s">
        <v>13</v>
      </c>
      <c r="B56" s="30" t="s">
        <v>184</v>
      </c>
      <c r="C56" s="9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27">
        <v>1</v>
      </c>
      <c r="W56" s="6"/>
      <c r="X56" s="27">
        <v>1</v>
      </c>
      <c r="Y56" s="6"/>
      <c r="Z56" s="27">
        <v>1</v>
      </c>
      <c r="AA56" s="6"/>
      <c r="AB56" s="6"/>
      <c r="AC56" s="6"/>
      <c r="AD56" s="6"/>
      <c r="AE56" s="6"/>
      <c r="AF56" s="6"/>
      <c r="AG56" s="6">
        <f t="shared" si="0"/>
        <v>3</v>
      </c>
    </row>
    <row r="57" spans="1:33" ht="15.75" customHeight="1">
      <c r="A57" s="30" t="s">
        <v>13</v>
      </c>
      <c r="B57" s="30" t="s">
        <v>185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6">
        <f t="shared" si="0"/>
        <v>0</v>
      </c>
    </row>
    <row r="58" spans="1:33" ht="15.75" customHeight="1">
      <c r="A58" s="30" t="s">
        <v>13</v>
      </c>
      <c r="B58" s="30" t="s">
        <v>186</v>
      </c>
      <c r="C58" s="9"/>
      <c r="D58" s="6"/>
      <c r="E58" s="27">
        <v>2</v>
      </c>
      <c r="F58" s="27">
        <v>2</v>
      </c>
      <c r="G58" s="6"/>
      <c r="H58" s="6"/>
      <c r="I58" s="6"/>
      <c r="J58" s="27">
        <v>1</v>
      </c>
      <c r="K58" s="27">
        <v>4</v>
      </c>
      <c r="L58" s="27">
        <v>1</v>
      </c>
      <c r="M58" s="27">
        <v>2</v>
      </c>
      <c r="N58" s="27">
        <v>4</v>
      </c>
      <c r="O58" s="27">
        <v>2</v>
      </c>
      <c r="P58" s="27">
        <v>1</v>
      </c>
      <c r="Q58" s="27">
        <v>4</v>
      </c>
      <c r="R58" s="27">
        <v>1</v>
      </c>
      <c r="S58" s="27">
        <v>3</v>
      </c>
      <c r="T58" s="6"/>
      <c r="U58" s="27">
        <v>1</v>
      </c>
      <c r="V58" s="27">
        <v>4</v>
      </c>
      <c r="W58" s="6"/>
      <c r="X58" s="6"/>
      <c r="Y58" s="27">
        <v>5</v>
      </c>
      <c r="Z58" s="27">
        <v>2</v>
      </c>
      <c r="AA58" s="6"/>
      <c r="AB58" s="27">
        <v>1</v>
      </c>
      <c r="AC58" s="27">
        <v>5</v>
      </c>
      <c r="AD58" s="6"/>
      <c r="AE58" s="27">
        <v>1</v>
      </c>
      <c r="AF58" s="6"/>
      <c r="AG58" s="6">
        <f t="shared" si="0"/>
        <v>46</v>
      </c>
    </row>
    <row r="59" spans="1:33" ht="15.75" customHeight="1">
      <c r="A59" s="30" t="s">
        <v>13</v>
      </c>
      <c r="B59" s="30" t="s">
        <v>187</v>
      </c>
      <c r="C59" s="9"/>
      <c r="D59" s="9"/>
      <c r="E59" s="9"/>
      <c r="F59" s="9"/>
      <c r="G59" s="9"/>
      <c r="H59" s="9"/>
      <c r="I59" s="9"/>
      <c r="J59" s="28">
        <v>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28">
        <v>1</v>
      </c>
      <c r="AC59" s="9"/>
      <c r="AD59" s="9"/>
      <c r="AE59" s="9"/>
      <c r="AF59" s="9"/>
      <c r="AG59" s="6">
        <f t="shared" si="0"/>
        <v>2</v>
      </c>
    </row>
    <row r="60" spans="1:33" ht="15.75" customHeight="1">
      <c r="A60" s="30" t="s">
        <v>13</v>
      </c>
      <c r="B60" s="30" t="s">
        <v>188</v>
      </c>
      <c r="C60" s="9"/>
      <c r="D60" s="6"/>
      <c r="E60" s="6"/>
      <c r="F60" s="6"/>
      <c r="G60" s="27">
        <v>1</v>
      </c>
      <c r="H60" s="6"/>
      <c r="I60" s="27">
        <v>3</v>
      </c>
      <c r="J60" s="6"/>
      <c r="K60" s="6"/>
      <c r="L60" s="6"/>
      <c r="M60" s="6"/>
      <c r="N60" s="27">
        <v>1</v>
      </c>
      <c r="O60" s="6"/>
      <c r="P60" s="6"/>
      <c r="Q60" s="6"/>
      <c r="R60" s="6"/>
      <c r="S60" s="27">
        <v>2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>
        <f t="shared" si="0"/>
        <v>7</v>
      </c>
    </row>
    <row r="61" spans="1:33" ht="15.75" customHeight="1">
      <c r="A61" s="30" t="s">
        <v>13</v>
      </c>
      <c r="B61" s="30" t="s">
        <v>189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8">
        <v>2</v>
      </c>
      <c r="W61" s="9"/>
      <c r="X61" s="9"/>
      <c r="Y61" s="9"/>
      <c r="Z61" s="9"/>
      <c r="AA61" s="9"/>
      <c r="AB61" s="9"/>
      <c r="AC61" s="9"/>
      <c r="AD61" s="9"/>
      <c r="AE61" s="9"/>
      <c r="AF61" s="9"/>
      <c r="AG61" s="6">
        <f t="shared" si="0"/>
        <v>2</v>
      </c>
    </row>
    <row r="62" spans="1:33" ht="15.75" customHeight="1">
      <c r="A62" s="30" t="s">
        <v>13</v>
      </c>
      <c r="B62" s="30" t="s">
        <v>190</v>
      </c>
      <c r="C62" s="28">
        <v>2</v>
      </c>
      <c r="D62" s="6"/>
      <c r="E62" s="6"/>
      <c r="F62" s="6"/>
      <c r="G62" s="6"/>
      <c r="H62" s="27">
        <v>1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27">
        <v>1</v>
      </c>
      <c r="AD62" s="6"/>
      <c r="AE62" s="6"/>
      <c r="AF62" s="6"/>
      <c r="AG62" s="6">
        <f t="shared" si="0"/>
        <v>4</v>
      </c>
    </row>
    <row r="63" spans="1:33" ht="15.75" customHeight="1">
      <c r="A63" s="30" t="s">
        <v>13</v>
      </c>
      <c r="B63" s="30" t="s">
        <v>191</v>
      </c>
      <c r="C63" s="9"/>
      <c r="D63" s="9"/>
      <c r="E63" s="9"/>
      <c r="F63" s="9"/>
      <c r="G63" s="9"/>
      <c r="H63" s="9"/>
      <c r="I63" s="9"/>
      <c r="J63" s="9"/>
      <c r="K63" s="28">
        <v>1</v>
      </c>
      <c r="L63" s="9"/>
      <c r="M63" s="28">
        <v>1</v>
      </c>
      <c r="N63" s="28">
        <v>2</v>
      </c>
      <c r="O63" s="28">
        <v>4</v>
      </c>
      <c r="P63" s="9"/>
      <c r="Q63" s="9"/>
      <c r="R63" s="9"/>
      <c r="S63" s="9"/>
      <c r="T63" s="9"/>
      <c r="U63" s="9"/>
      <c r="V63" s="28">
        <v>1</v>
      </c>
      <c r="W63" s="9"/>
      <c r="X63" s="28">
        <v>1</v>
      </c>
      <c r="Y63" s="28">
        <v>1</v>
      </c>
      <c r="Z63" s="9"/>
      <c r="AA63" s="28">
        <v>3</v>
      </c>
      <c r="AB63" s="9"/>
      <c r="AC63" s="9"/>
      <c r="AD63" s="9"/>
      <c r="AE63" s="9"/>
      <c r="AF63" s="9"/>
      <c r="AG63" s="6">
        <f t="shared" si="0"/>
        <v>14</v>
      </c>
    </row>
    <row r="64" spans="1:33" ht="15.75" customHeight="1">
      <c r="A64" s="30" t="s">
        <v>13</v>
      </c>
      <c r="B64" s="30" t="s">
        <v>192</v>
      </c>
      <c r="C64" s="9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27">
        <v>3</v>
      </c>
      <c r="P64" s="6"/>
      <c r="Q64" s="27">
        <v>1</v>
      </c>
      <c r="R64" s="6"/>
      <c r="S64" s="6"/>
      <c r="T64" s="6"/>
      <c r="U64" s="6"/>
      <c r="V64" s="6"/>
      <c r="W64" s="6"/>
      <c r="X64" s="6"/>
      <c r="Y64" s="6"/>
      <c r="Z64" s="6"/>
      <c r="AA64" s="27">
        <v>1</v>
      </c>
      <c r="AB64" s="6"/>
      <c r="AC64" s="6"/>
      <c r="AD64" s="6"/>
      <c r="AE64" s="6"/>
      <c r="AF64" s="6"/>
      <c r="AG64" s="6">
        <f t="shared" si="0"/>
        <v>5</v>
      </c>
    </row>
    <row r="65" spans="1:33" ht="15.75" customHeight="1">
      <c r="A65" s="30" t="s">
        <v>13</v>
      </c>
      <c r="B65" s="30" t="s">
        <v>193</v>
      </c>
      <c r="C65" s="28">
        <v>1</v>
      </c>
      <c r="D65" s="28">
        <v>1</v>
      </c>
      <c r="E65" s="28">
        <v>2</v>
      </c>
      <c r="F65" s="28">
        <v>3</v>
      </c>
      <c r="G65" s="9"/>
      <c r="H65" s="28">
        <v>2</v>
      </c>
      <c r="I65" s="28">
        <v>4</v>
      </c>
      <c r="J65" s="9"/>
      <c r="K65" s="28">
        <v>2</v>
      </c>
      <c r="L65" s="28">
        <v>1</v>
      </c>
      <c r="M65" s="28">
        <v>1</v>
      </c>
      <c r="N65" s="28">
        <v>5</v>
      </c>
      <c r="O65" s="28">
        <v>6</v>
      </c>
      <c r="P65" s="28">
        <v>2</v>
      </c>
      <c r="Q65" s="28">
        <v>6</v>
      </c>
      <c r="R65" s="9"/>
      <c r="S65" s="28">
        <v>1</v>
      </c>
      <c r="T65" s="28">
        <v>1</v>
      </c>
      <c r="U65" s="28">
        <v>2</v>
      </c>
      <c r="V65" s="28">
        <v>2</v>
      </c>
      <c r="W65" s="28">
        <v>2</v>
      </c>
      <c r="X65" s="28">
        <v>4</v>
      </c>
      <c r="Y65" s="28">
        <v>5</v>
      </c>
      <c r="Z65" s="28">
        <v>1</v>
      </c>
      <c r="AA65" s="28">
        <v>1</v>
      </c>
      <c r="AB65" s="9"/>
      <c r="AC65" s="28">
        <v>4</v>
      </c>
      <c r="AD65" s="28">
        <v>2</v>
      </c>
      <c r="AE65" s="28"/>
      <c r="AF65" s="9"/>
      <c r="AG65" s="6">
        <f t="shared" si="0"/>
        <v>61</v>
      </c>
    </row>
    <row r="66" spans="1:33" ht="15.75" customHeight="1">
      <c r="A66" s="30" t="s">
        <v>13</v>
      </c>
      <c r="B66" s="30" t="s">
        <v>194</v>
      </c>
      <c r="C66" s="9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>
        <f t="shared" si="0"/>
        <v>0</v>
      </c>
    </row>
    <row r="67" spans="1:33" ht="15.75" customHeight="1">
      <c r="A67" s="30" t="s">
        <v>13</v>
      </c>
      <c r="B67" s="30" t="s">
        <v>195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6">
        <f t="shared" si="0"/>
        <v>0</v>
      </c>
    </row>
    <row r="68" spans="1:33" ht="15.75" customHeight="1">
      <c r="A68" s="30" t="s">
        <v>13</v>
      </c>
      <c r="B68" s="30" t="s">
        <v>196</v>
      </c>
      <c r="C68" s="9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>
        <f t="shared" si="0"/>
        <v>0</v>
      </c>
    </row>
    <row r="69" spans="1:33" ht="15.75" customHeight="1">
      <c r="A69" s="30" t="s">
        <v>13</v>
      </c>
      <c r="B69" s="30" t="s">
        <v>197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6">
        <f t="shared" si="0"/>
        <v>0</v>
      </c>
    </row>
    <row r="70" spans="1:33" ht="15.75" customHeight="1">
      <c r="A70" s="30" t="s">
        <v>13</v>
      </c>
      <c r="B70" s="30" t="s">
        <v>198</v>
      </c>
      <c r="C70" s="9"/>
      <c r="D70" s="6"/>
      <c r="E70" s="27">
        <v>5</v>
      </c>
      <c r="F70" s="27">
        <v>2</v>
      </c>
      <c r="G70" s="6"/>
      <c r="H70" s="27">
        <v>1</v>
      </c>
      <c r="I70" s="27">
        <v>3</v>
      </c>
      <c r="J70" s="27">
        <v>2</v>
      </c>
      <c r="K70" s="27">
        <v>1</v>
      </c>
      <c r="L70" s="6"/>
      <c r="M70" s="6"/>
      <c r="N70" s="6"/>
      <c r="O70" s="27">
        <v>4</v>
      </c>
      <c r="P70" s="27">
        <v>1</v>
      </c>
      <c r="Q70" s="27">
        <v>3</v>
      </c>
      <c r="R70" s="6"/>
      <c r="S70" s="27">
        <v>3</v>
      </c>
      <c r="T70" s="27">
        <v>1</v>
      </c>
      <c r="U70" s="6"/>
      <c r="V70" s="27">
        <v>2</v>
      </c>
      <c r="W70" s="27">
        <v>2</v>
      </c>
      <c r="X70" s="27">
        <v>6</v>
      </c>
      <c r="Y70" s="6"/>
      <c r="Z70" s="27">
        <v>9</v>
      </c>
      <c r="AA70" s="6"/>
      <c r="AB70" s="6"/>
      <c r="AC70" s="27">
        <v>3</v>
      </c>
      <c r="AD70" s="6"/>
      <c r="AE70" s="6"/>
      <c r="AF70" s="27">
        <v>5</v>
      </c>
      <c r="AG70" s="6">
        <f t="shared" si="0"/>
        <v>53</v>
      </c>
    </row>
    <row r="71" spans="1:33" ht="15.75" customHeight="1">
      <c r="A71" s="30" t="s">
        <v>13</v>
      </c>
      <c r="B71" s="30" t="s">
        <v>199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6">
        <f t="shared" si="0"/>
        <v>0</v>
      </c>
    </row>
    <row r="72" spans="1:33" ht="15.75" customHeight="1">
      <c r="A72" s="30" t="s">
        <v>13</v>
      </c>
      <c r="B72" s="30" t="s">
        <v>200</v>
      </c>
      <c r="C72" s="9"/>
      <c r="D72" s="6"/>
      <c r="E72" s="6"/>
      <c r="F72" s="6"/>
      <c r="G72" s="6"/>
      <c r="H72" s="6"/>
      <c r="I72" s="6"/>
      <c r="J72" s="27">
        <v>2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>
        <f t="shared" si="0"/>
        <v>2</v>
      </c>
    </row>
    <row r="73" spans="1:33" ht="15.75" customHeight="1">
      <c r="A73" s="30" t="s">
        <v>13</v>
      </c>
      <c r="B73" s="30" t="s">
        <v>201</v>
      </c>
      <c r="C73" s="9"/>
      <c r="D73" s="9"/>
      <c r="E73" s="28">
        <v>2</v>
      </c>
      <c r="F73" s="28">
        <v>3</v>
      </c>
      <c r="G73" s="28">
        <v>2</v>
      </c>
      <c r="H73" s="9"/>
      <c r="I73" s="28">
        <v>1</v>
      </c>
      <c r="J73" s="9"/>
      <c r="K73" s="9"/>
      <c r="L73" s="28">
        <v>1</v>
      </c>
      <c r="M73" s="28">
        <v>1</v>
      </c>
      <c r="N73" s="9"/>
      <c r="O73" s="28">
        <v>2</v>
      </c>
      <c r="P73" s="9"/>
      <c r="Q73" s="9"/>
      <c r="R73" s="9"/>
      <c r="S73" s="28">
        <v>2</v>
      </c>
      <c r="T73" s="28">
        <v>2</v>
      </c>
      <c r="U73" s="9"/>
      <c r="V73" s="9"/>
      <c r="W73" s="28">
        <v>1</v>
      </c>
      <c r="X73" s="28">
        <v>2</v>
      </c>
      <c r="Y73" s="9"/>
      <c r="Z73" s="9"/>
      <c r="AA73" s="28">
        <v>2</v>
      </c>
      <c r="AB73" s="28">
        <v>1</v>
      </c>
      <c r="AC73" s="28">
        <v>1</v>
      </c>
      <c r="AD73" s="9"/>
      <c r="AE73" s="9"/>
      <c r="AF73" s="9"/>
      <c r="AG73" s="6">
        <f t="shared" si="0"/>
        <v>23</v>
      </c>
    </row>
    <row r="74" spans="1:33" ht="15.75" customHeight="1">
      <c r="A74" s="30" t="s">
        <v>13</v>
      </c>
      <c r="B74" s="30" t="s">
        <v>202</v>
      </c>
      <c r="C74" s="9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>
        <f t="shared" si="0"/>
        <v>0</v>
      </c>
    </row>
    <row r="75" spans="1:33" ht="15.75" customHeight="1">
      <c r="A75" s="30" t="s">
        <v>13</v>
      </c>
      <c r="B75" s="30" t="s">
        <v>203</v>
      </c>
      <c r="C75" s="28">
        <v>18</v>
      </c>
      <c r="D75" s="28">
        <v>2</v>
      </c>
      <c r="E75" s="28">
        <v>5</v>
      </c>
      <c r="F75" s="28">
        <v>5</v>
      </c>
      <c r="G75" s="28">
        <v>7</v>
      </c>
      <c r="H75" s="28">
        <v>11</v>
      </c>
      <c r="I75" s="28">
        <v>5</v>
      </c>
      <c r="J75" s="28">
        <v>13</v>
      </c>
      <c r="K75" s="28">
        <v>18</v>
      </c>
      <c r="L75" s="28">
        <v>20</v>
      </c>
      <c r="M75" s="28">
        <v>13</v>
      </c>
      <c r="N75" s="28">
        <v>17</v>
      </c>
      <c r="O75" s="28">
        <v>20</v>
      </c>
      <c r="P75" s="28">
        <v>10</v>
      </c>
      <c r="Q75" s="28">
        <v>11</v>
      </c>
      <c r="R75" s="28">
        <v>5</v>
      </c>
      <c r="S75" s="28">
        <v>23</v>
      </c>
      <c r="T75" s="28">
        <v>6</v>
      </c>
      <c r="U75" s="28">
        <v>8</v>
      </c>
      <c r="V75" s="28">
        <v>5</v>
      </c>
      <c r="W75" s="28">
        <v>17</v>
      </c>
      <c r="X75" s="28">
        <v>38</v>
      </c>
      <c r="Y75" s="28">
        <v>16</v>
      </c>
      <c r="Z75" s="28">
        <v>14</v>
      </c>
      <c r="AA75" s="28">
        <v>20</v>
      </c>
      <c r="AB75" s="28">
        <v>8</v>
      </c>
      <c r="AC75" s="28">
        <v>9</v>
      </c>
      <c r="AD75" s="28">
        <v>12</v>
      </c>
      <c r="AE75" s="28">
        <v>8</v>
      </c>
      <c r="AF75" s="28">
        <v>4</v>
      </c>
      <c r="AG75" s="6">
        <f t="shared" si="0"/>
        <v>368</v>
      </c>
    </row>
    <row r="76" spans="1:33" ht="15.75" customHeight="1">
      <c r="A76" s="30" t="s">
        <v>13</v>
      </c>
      <c r="B76" s="30" t="s">
        <v>204</v>
      </c>
      <c r="C76" s="9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>
        <f t="shared" si="0"/>
        <v>0</v>
      </c>
    </row>
    <row r="77" spans="1:33" ht="15.75" customHeight="1">
      <c r="A77" s="30" t="s">
        <v>13</v>
      </c>
      <c r="B77" s="30" t="s">
        <v>205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6">
        <f t="shared" si="0"/>
        <v>0</v>
      </c>
    </row>
    <row r="78" spans="1:33" ht="15.75" customHeight="1">
      <c r="A78" s="30" t="s">
        <v>13</v>
      </c>
      <c r="B78" s="30" t="s">
        <v>206</v>
      </c>
      <c r="C78" s="9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27">
        <v>2</v>
      </c>
      <c r="P78" s="6"/>
      <c r="Q78" s="6"/>
      <c r="R78" s="6"/>
      <c r="S78" s="27">
        <v>1</v>
      </c>
      <c r="T78" s="27">
        <v>3</v>
      </c>
      <c r="U78" s="6"/>
      <c r="V78" s="6"/>
      <c r="W78" s="6"/>
      <c r="X78" s="6"/>
      <c r="Y78" s="6"/>
      <c r="Z78" s="6"/>
      <c r="AA78" s="6"/>
      <c r="AB78" s="6"/>
      <c r="AC78" s="6"/>
      <c r="AD78" s="27">
        <v>5</v>
      </c>
      <c r="AE78" s="6"/>
      <c r="AF78" s="27">
        <v>2</v>
      </c>
      <c r="AG78" s="6">
        <f t="shared" si="0"/>
        <v>13</v>
      </c>
    </row>
    <row r="79" spans="1:33" ht="15.75" customHeight="1">
      <c r="A79" s="30" t="s">
        <v>13</v>
      </c>
      <c r="B79" s="30" t="s">
        <v>207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28">
        <v>5</v>
      </c>
      <c r="Y79" s="9"/>
      <c r="Z79" s="9"/>
      <c r="AA79" s="9"/>
      <c r="AB79" s="9"/>
      <c r="AC79" s="9"/>
      <c r="AD79" s="9"/>
      <c r="AE79" s="9"/>
      <c r="AF79" s="9"/>
      <c r="AG79" s="6">
        <f t="shared" si="0"/>
        <v>5</v>
      </c>
    </row>
    <row r="80" spans="1:33" ht="15.75" customHeight="1">
      <c r="A80" s="30" t="s">
        <v>13</v>
      </c>
      <c r="B80" s="30" t="s">
        <v>208</v>
      </c>
      <c r="C80" s="28">
        <v>4</v>
      </c>
      <c r="D80" s="27">
        <v>4</v>
      </c>
      <c r="E80" s="27">
        <v>10</v>
      </c>
      <c r="F80" s="6"/>
      <c r="G80" s="27">
        <v>7</v>
      </c>
      <c r="H80" s="27">
        <v>4</v>
      </c>
      <c r="I80" s="27">
        <v>12</v>
      </c>
      <c r="J80" s="27">
        <v>2</v>
      </c>
      <c r="K80" s="27">
        <v>8</v>
      </c>
      <c r="L80" s="27">
        <v>8</v>
      </c>
      <c r="M80" s="27">
        <v>14</v>
      </c>
      <c r="N80" s="27">
        <v>2</v>
      </c>
      <c r="O80" s="27">
        <v>7</v>
      </c>
      <c r="P80" s="27">
        <v>12</v>
      </c>
      <c r="Q80" s="27">
        <v>4</v>
      </c>
      <c r="R80" s="27">
        <v>3</v>
      </c>
      <c r="S80" s="27">
        <v>6</v>
      </c>
      <c r="T80" s="6"/>
      <c r="U80" s="27">
        <v>2</v>
      </c>
      <c r="V80" s="27">
        <v>3</v>
      </c>
      <c r="W80" s="27">
        <v>9</v>
      </c>
      <c r="X80" s="6"/>
      <c r="Y80" s="27">
        <v>5</v>
      </c>
      <c r="Z80" s="27">
        <v>2</v>
      </c>
      <c r="AA80" s="27">
        <v>7</v>
      </c>
      <c r="AB80" s="27">
        <v>10</v>
      </c>
      <c r="AC80" s="27">
        <v>5</v>
      </c>
      <c r="AD80" s="27">
        <v>1</v>
      </c>
      <c r="AE80" s="27">
        <v>3</v>
      </c>
      <c r="AF80" s="27">
        <v>5</v>
      </c>
      <c r="AG80" s="6">
        <f t="shared" si="0"/>
        <v>159</v>
      </c>
    </row>
    <row r="81" spans="1:33" ht="15.75" customHeight="1">
      <c r="A81" s="30" t="s">
        <v>13</v>
      </c>
      <c r="B81" s="30" t="s">
        <v>209</v>
      </c>
      <c r="C81" s="9"/>
      <c r="D81" s="9"/>
      <c r="E81" s="9"/>
      <c r="F81" s="28">
        <v>1</v>
      </c>
      <c r="G81" s="9"/>
      <c r="H81" s="9"/>
      <c r="I81" s="9"/>
      <c r="J81" s="28">
        <v>2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28">
        <v>1</v>
      </c>
      <c r="AD81" s="9"/>
      <c r="AE81" s="9"/>
      <c r="AF81" s="9"/>
      <c r="AG81" s="6">
        <f t="shared" si="0"/>
        <v>4</v>
      </c>
    </row>
    <row r="82" spans="1:33" ht="15.75" customHeight="1">
      <c r="A82" s="31" t="s">
        <v>14</v>
      </c>
      <c r="B82" s="31" t="s">
        <v>210</v>
      </c>
      <c r="C82" s="9"/>
      <c r="D82" s="6"/>
      <c r="E82" s="6"/>
      <c r="F82" s="6"/>
      <c r="G82" s="27">
        <v>3</v>
      </c>
      <c r="H82" s="27">
        <v>1</v>
      </c>
      <c r="I82" s="6"/>
      <c r="J82" s="27">
        <v>2</v>
      </c>
      <c r="K82" s="27">
        <v>2</v>
      </c>
      <c r="L82" s="27">
        <v>1</v>
      </c>
      <c r="M82" s="27">
        <v>1</v>
      </c>
      <c r="N82" s="27">
        <v>3</v>
      </c>
      <c r="O82" s="6"/>
      <c r="P82" s="27">
        <v>1</v>
      </c>
      <c r="Q82" s="27">
        <v>2</v>
      </c>
      <c r="R82" s="6"/>
      <c r="S82" s="6"/>
      <c r="T82" s="6"/>
      <c r="U82" s="6"/>
      <c r="V82" s="27">
        <v>3</v>
      </c>
      <c r="W82" s="27">
        <v>2</v>
      </c>
      <c r="X82" s="27">
        <v>5</v>
      </c>
      <c r="Y82" s="6"/>
      <c r="Z82" s="6"/>
      <c r="AA82" s="27">
        <v>1</v>
      </c>
      <c r="AB82" s="6"/>
      <c r="AC82" s="27">
        <v>1</v>
      </c>
      <c r="AD82" s="6"/>
      <c r="AE82" s="6"/>
      <c r="AF82" s="6"/>
      <c r="AG82" s="6">
        <f t="shared" si="0"/>
        <v>28</v>
      </c>
    </row>
    <row r="83" spans="1:33" ht="15.75" customHeight="1">
      <c r="A83" s="31" t="s">
        <v>14</v>
      </c>
      <c r="B83" s="31" t="s">
        <v>211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6">
        <f t="shared" si="0"/>
        <v>0</v>
      </c>
    </row>
    <row r="84" spans="1:33" ht="15.75" customHeight="1">
      <c r="A84" s="31" t="s">
        <v>14</v>
      </c>
      <c r="B84" s="31" t="s">
        <v>212</v>
      </c>
      <c r="C84" s="9"/>
      <c r="D84" s="6"/>
      <c r="E84" s="6"/>
      <c r="F84" s="6"/>
      <c r="G84" s="6"/>
      <c r="H84" s="6"/>
      <c r="I84" s="6"/>
      <c r="J84" s="6"/>
      <c r="K84" s="6"/>
      <c r="L84" s="6"/>
      <c r="M84" s="6"/>
      <c r="N84" s="27">
        <v>2</v>
      </c>
      <c r="O84" s="27">
        <v>4</v>
      </c>
      <c r="P84" s="6"/>
      <c r="Q84" s="6"/>
      <c r="R84" s="27">
        <v>3</v>
      </c>
      <c r="S84" s="27">
        <v>1</v>
      </c>
      <c r="T84" s="6"/>
      <c r="U84" s="6"/>
      <c r="V84" s="6"/>
      <c r="W84" s="6"/>
      <c r="X84" s="6"/>
      <c r="Y84" s="6"/>
      <c r="Z84" s="6"/>
      <c r="AA84" s="6"/>
      <c r="AB84" s="27">
        <v>2</v>
      </c>
      <c r="AC84" s="6"/>
      <c r="AD84" s="6"/>
      <c r="AE84" s="6"/>
      <c r="AF84" s="6"/>
      <c r="AG84" s="6">
        <f t="shared" si="0"/>
        <v>12</v>
      </c>
    </row>
    <row r="85" spans="1:33" ht="15.75" customHeight="1">
      <c r="A85" s="31" t="s">
        <v>14</v>
      </c>
      <c r="B85" s="31" t="s">
        <v>213</v>
      </c>
      <c r="C85" s="28">
        <v>2</v>
      </c>
      <c r="D85" s="9"/>
      <c r="E85" s="28">
        <v>2</v>
      </c>
      <c r="F85" s="9"/>
      <c r="G85" s="9"/>
      <c r="H85" s="28">
        <v>7</v>
      </c>
      <c r="I85" s="28">
        <v>1</v>
      </c>
      <c r="J85" s="28">
        <v>2</v>
      </c>
      <c r="K85" s="28">
        <v>1</v>
      </c>
      <c r="L85" s="28">
        <v>1</v>
      </c>
      <c r="M85" s="9"/>
      <c r="N85" s="28">
        <v>3</v>
      </c>
      <c r="O85" s="28">
        <v>2</v>
      </c>
      <c r="P85" s="9"/>
      <c r="Q85" s="28">
        <v>2</v>
      </c>
      <c r="R85" s="28">
        <v>1</v>
      </c>
      <c r="S85" s="9"/>
      <c r="T85" s="28">
        <v>1</v>
      </c>
      <c r="U85" s="9"/>
      <c r="V85" s="28">
        <v>1</v>
      </c>
      <c r="W85" s="9"/>
      <c r="X85" s="28">
        <v>3</v>
      </c>
      <c r="Y85" s="28">
        <v>2</v>
      </c>
      <c r="Z85" s="28">
        <v>4</v>
      </c>
      <c r="AA85" s="28">
        <v>1</v>
      </c>
      <c r="AB85" s="9"/>
      <c r="AC85" s="28">
        <v>5</v>
      </c>
      <c r="AD85" s="9"/>
      <c r="AE85" s="9"/>
      <c r="AF85" s="28">
        <v>1</v>
      </c>
      <c r="AG85" s="6">
        <f t="shared" si="0"/>
        <v>42</v>
      </c>
    </row>
    <row r="86" spans="1:33" ht="15.75" customHeight="1">
      <c r="A86" s="31" t="s">
        <v>14</v>
      </c>
      <c r="B86" s="31" t="s">
        <v>214</v>
      </c>
      <c r="C86" s="28">
        <v>6</v>
      </c>
      <c r="D86" s="27">
        <v>5</v>
      </c>
      <c r="E86" s="27">
        <v>1</v>
      </c>
      <c r="F86" s="27">
        <v>6</v>
      </c>
      <c r="G86" s="27">
        <v>8</v>
      </c>
      <c r="H86" s="27">
        <v>15</v>
      </c>
      <c r="I86" s="27">
        <v>8</v>
      </c>
      <c r="J86" s="27">
        <v>6</v>
      </c>
      <c r="K86" s="27">
        <v>7</v>
      </c>
      <c r="L86" s="6"/>
      <c r="M86" s="27">
        <v>8</v>
      </c>
      <c r="N86" s="27">
        <v>7</v>
      </c>
      <c r="O86" s="27">
        <v>9</v>
      </c>
      <c r="P86" s="27">
        <v>5</v>
      </c>
      <c r="Q86" s="27">
        <v>9</v>
      </c>
      <c r="R86" s="27">
        <v>9</v>
      </c>
      <c r="S86" s="27">
        <v>1</v>
      </c>
      <c r="T86" s="27">
        <v>4</v>
      </c>
      <c r="U86" s="27">
        <v>8</v>
      </c>
      <c r="V86" s="27">
        <v>5</v>
      </c>
      <c r="W86" s="27">
        <v>9</v>
      </c>
      <c r="X86" s="27">
        <v>6</v>
      </c>
      <c r="Y86" s="27">
        <v>3</v>
      </c>
      <c r="Z86" s="27">
        <v>3</v>
      </c>
      <c r="AA86" s="27">
        <v>5</v>
      </c>
      <c r="AB86" s="27">
        <v>10</v>
      </c>
      <c r="AC86" s="27">
        <v>3</v>
      </c>
      <c r="AD86" s="27">
        <v>4</v>
      </c>
      <c r="AE86" s="27">
        <v>9</v>
      </c>
      <c r="AF86" s="27">
        <v>1</v>
      </c>
      <c r="AG86" s="6">
        <f t="shared" si="0"/>
        <v>180</v>
      </c>
    </row>
    <row r="87" spans="1:33" ht="15.75" customHeight="1">
      <c r="A87" s="31" t="s">
        <v>14</v>
      </c>
      <c r="B87" s="31" t="s">
        <v>215</v>
      </c>
      <c r="C87" s="28">
        <v>31</v>
      </c>
      <c r="D87" s="28">
        <v>22</v>
      </c>
      <c r="E87" s="28">
        <v>37</v>
      </c>
      <c r="F87" s="28">
        <v>23</v>
      </c>
      <c r="G87" s="28">
        <v>34</v>
      </c>
      <c r="H87" s="28">
        <v>28</v>
      </c>
      <c r="I87" s="28">
        <v>35</v>
      </c>
      <c r="J87" s="28">
        <v>50</v>
      </c>
      <c r="K87" s="28">
        <v>46</v>
      </c>
      <c r="L87" s="28">
        <v>10</v>
      </c>
      <c r="M87" s="28">
        <v>45</v>
      </c>
      <c r="N87" s="28">
        <v>61</v>
      </c>
      <c r="O87" s="28">
        <v>30</v>
      </c>
      <c r="P87" s="28">
        <v>47</v>
      </c>
      <c r="Q87" s="28">
        <v>18</v>
      </c>
      <c r="R87" s="28">
        <v>28</v>
      </c>
      <c r="S87" s="28">
        <v>43</v>
      </c>
      <c r="T87" s="28">
        <v>25</v>
      </c>
      <c r="U87" s="28">
        <v>26</v>
      </c>
      <c r="V87" s="28">
        <v>34</v>
      </c>
      <c r="W87" s="28">
        <v>40</v>
      </c>
      <c r="X87" s="28">
        <v>57</v>
      </c>
      <c r="Y87" s="28">
        <v>25</v>
      </c>
      <c r="Z87" s="28">
        <v>24</v>
      </c>
      <c r="AA87" s="28">
        <v>48</v>
      </c>
      <c r="AB87" s="28">
        <v>28</v>
      </c>
      <c r="AC87" s="28">
        <v>23</v>
      </c>
      <c r="AD87" s="28">
        <v>32</v>
      </c>
      <c r="AE87" s="28">
        <v>21</v>
      </c>
      <c r="AF87" s="28">
        <v>29</v>
      </c>
      <c r="AG87" s="6">
        <f t="shared" si="0"/>
        <v>1000</v>
      </c>
    </row>
    <row r="88" spans="1:33" ht="15.75" customHeight="1">
      <c r="A88" s="31" t="s">
        <v>14</v>
      </c>
      <c r="B88" s="31" t="s">
        <v>216</v>
      </c>
      <c r="C88" s="28">
        <v>7</v>
      </c>
      <c r="D88" s="6"/>
      <c r="E88" s="27">
        <v>2</v>
      </c>
      <c r="F88" s="27">
        <v>1</v>
      </c>
      <c r="G88" s="27">
        <v>6</v>
      </c>
      <c r="H88" s="6"/>
      <c r="I88" s="27">
        <v>2</v>
      </c>
      <c r="J88" s="27">
        <v>2</v>
      </c>
      <c r="K88" s="27">
        <v>1</v>
      </c>
      <c r="L88" s="6"/>
      <c r="M88" s="27">
        <v>4</v>
      </c>
      <c r="N88" s="27">
        <v>5</v>
      </c>
      <c r="O88" s="6"/>
      <c r="P88" s="27">
        <v>3</v>
      </c>
      <c r="Q88" s="27">
        <v>1</v>
      </c>
      <c r="R88" s="6"/>
      <c r="S88" s="6"/>
      <c r="T88" s="27">
        <v>1</v>
      </c>
      <c r="U88" s="6"/>
      <c r="V88" s="6"/>
      <c r="W88" s="6"/>
      <c r="X88" s="27">
        <v>3</v>
      </c>
      <c r="Y88" s="27">
        <v>3</v>
      </c>
      <c r="Z88" s="27">
        <v>3</v>
      </c>
      <c r="AA88" s="27">
        <v>1</v>
      </c>
      <c r="AB88" s="6"/>
      <c r="AC88" s="6"/>
      <c r="AD88" s="6"/>
      <c r="AE88" s="6"/>
      <c r="AF88" s="27">
        <v>6</v>
      </c>
      <c r="AG88" s="6">
        <f t="shared" si="0"/>
        <v>51</v>
      </c>
    </row>
    <row r="89" spans="1:33" ht="15.75" customHeight="1">
      <c r="A89" s="31" t="s">
        <v>14</v>
      </c>
      <c r="B89" s="31" t="s">
        <v>217</v>
      </c>
      <c r="C89" s="9"/>
      <c r="D89" s="9"/>
      <c r="E89" s="28">
        <v>2</v>
      </c>
      <c r="F89" s="9"/>
      <c r="G89" s="9"/>
      <c r="H89" s="9"/>
      <c r="I89" s="9"/>
      <c r="J89" s="28">
        <v>1</v>
      </c>
      <c r="K89" s="28">
        <v>1</v>
      </c>
      <c r="L89" s="9"/>
      <c r="M89" s="9"/>
      <c r="N89" s="9"/>
      <c r="O89" s="28">
        <v>2</v>
      </c>
      <c r="P89" s="9"/>
      <c r="Q89" s="9"/>
      <c r="R89" s="9"/>
      <c r="S89" s="9"/>
      <c r="T89" s="9"/>
      <c r="U89" s="9"/>
      <c r="V89" s="9"/>
      <c r="W89" s="28">
        <v>1</v>
      </c>
      <c r="X89" s="9"/>
      <c r="Y89" s="28">
        <v>3</v>
      </c>
      <c r="Z89" s="9"/>
      <c r="AA89" s="9"/>
      <c r="AB89" s="9"/>
      <c r="AC89" s="9"/>
      <c r="AD89" s="9"/>
      <c r="AE89" s="9"/>
      <c r="AF89" s="9"/>
      <c r="AG89" s="6">
        <f t="shared" si="0"/>
        <v>10</v>
      </c>
    </row>
    <row r="90" spans="1:33" ht="15.75" customHeight="1">
      <c r="A90" s="31" t="s">
        <v>14</v>
      </c>
      <c r="B90" s="31" t="s">
        <v>218</v>
      </c>
      <c r="C90" s="9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>
        <f t="shared" si="0"/>
        <v>0</v>
      </c>
    </row>
    <row r="91" spans="1:33" ht="15.75" customHeight="1">
      <c r="A91" s="31" t="s">
        <v>14</v>
      </c>
      <c r="B91" s="31" t="s">
        <v>219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6">
        <f t="shared" si="0"/>
        <v>0</v>
      </c>
    </row>
    <row r="92" spans="1:33" ht="15.75" customHeight="1">
      <c r="A92" s="31" t="s">
        <v>14</v>
      </c>
      <c r="B92" s="31" t="s">
        <v>220</v>
      </c>
      <c r="C92" s="28">
        <v>3</v>
      </c>
      <c r="D92" s="27">
        <v>2</v>
      </c>
      <c r="E92" s="27">
        <v>4</v>
      </c>
      <c r="F92" s="27">
        <v>2</v>
      </c>
      <c r="G92" s="27">
        <v>4</v>
      </c>
      <c r="H92" s="27">
        <v>1</v>
      </c>
      <c r="I92" s="6"/>
      <c r="J92" s="27">
        <v>2</v>
      </c>
      <c r="K92" s="27">
        <v>1</v>
      </c>
      <c r="L92" s="27">
        <v>6</v>
      </c>
      <c r="M92" s="27">
        <v>2</v>
      </c>
      <c r="N92" s="27">
        <v>2</v>
      </c>
      <c r="O92" s="6"/>
      <c r="P92" s="6"/>
      <c r="Q92" s="27">
        <v>4</v>
      </c>
      <c r="R92" s="27">
        <v>2</v>
      </c>
      <c r="S92" s="27">
        <v>6</v>
      </c>
      <c r="T92" s="27">
        <v>1</v>
      </c>
      <c r="U92" s="27">
        <v>1</v>
      </c>
      <c r="V92" s="6"/>
      <c r="W92" s="6"/>
      <c r="X92" s="6"/>
      <c r="Y92" s="27">
        <v>5</v>
      </c>
      <c r="Z92" s="27">
        <v>2</v>
      </c>
      <c r="AA92" s="27">
        <v>1</v>
      </c>
      <c r="AB92" s="27">
        <v>3</v>
      </c>
      <c r="AC92" s="27">
        <v>5</v>
      </c>
      <c r="AD92" s="27">
        <v>5</v>
      </c>
      <c r="AE92" s="6"/>
      <c r="AF92" s="27">
        <v>3</v>
      </c>
      <c r="AG92" s="6">
        <f t="shared" si="0"/>
        <v>67</v>
      </c>
    </row>
    <row r="93" spans="1:33" ht="15.75" customHeight="1">
      <c r="A93" s="31" t="s">
        <v>14</v>
      </c>
      <c r="B93" s="31" t="s">
        <v>221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6">
        <f t="shared" si="0"/>
        <v>0</v>
      </c>
    </row>
    <row r="94" spans="1:33" ht="15.75" customHeight="1">
      <c r="A94" s="31" t="s">
        <v>14</v>
      </c>
      <c r="B94" s="31" t="s">
        <v>222</v>
      </c>
      <c r="C94" s="28">
        <v>9</v>
      </c>
      <c r="D94" s="6"/>
      <c r="E94" s="6"/>
      <c r="F94" s="6"/>
      <c r="G94" s="27">
        <v>3</v>
      </c>
      <c r="H94" s="27">
        <v>6</v>
      </c>
      <c r="I94" s="6"/>
      <c r="J94" s="6"/>
      <c r="K94" s="6"/>
      <c r="L94" s="6"/>
      <c r="M94" s="6"/>
      <c r="N94" s="6"/>
      <c r="O94" s="6"/>
      <c r="P94" s="6"/>
      <c r="Q94" s="6"/>
      <c r="R94" s="27">
        <v>4</v>
      </c>
      <c r="S94" s="6"/>
      <c r="T94" s="6"/>
      <c r="U94" s="27">
        <v>4</v>
      </c>
      <c r="V94" s="6"/>
      <c r="W94" s="6"/>
      <c r="X94" s="27">
        <v>2</v>
      </c>
      <c r="Y94" s="6"/>
      <c r="Z94" s="27">
        <v>5</v>
      </c>
      <c r="AA94" s="6"/>
      <c r="AB94" s="6"/>
      <c r="AC94" s="6"/>
      <c r="AD94" s="27">
        <v>2</v>
      </c>
      <c r="AE94" s="6"/>
      <c r="AF94" s="6"/>
      <c r="AG94" s="6">
        <f t="shared" si="0"/>
        <v>35</v>
      </c>
    </row>
    <row r="95" spans="1:33" ht="15.75" customHeight="1">
      <c r="A95" s="31" t="s">
        <v>14</v>
      </c>
      <c r="B95" s="31" t="s">
        <v>223</v>
      </c>
      <c r="C95" s="28">
        <v>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6">
        <f t="shared" si="0"/>
        <v>1</v>
      </c>
    </row>
    <row r="96" spans="1:33" ht="15.75" customHeight="1">
      <c r="A96" s="31" t="s">
        <v>14</v>
      </c>
      <c r="B96" s="31" t="s">
        <v>224</v>
      </c>
      <c r="C96" s="9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>
        <f t="shared" si="0"/>
        <v>0</v>
      </c>
    </row>
    <row r="97" spans="1:33" ht="15.75" customHeight="1">
      <c r="A97" s="31" t="s">
        <v>14</v>
      </c>
      <c r="B97" s="31" t="s">
        <v>225</v>
      </c>
      <c r="C97" s="9"/>
      <c r="D97" s="9"/>
      <c r="E97" s="9"/>
      <c r="F97" s="9"/>
      <c r="G97" s="9"/>
      <c r="H97" s="9"/>
      <c r="I97" s="28">
        <v>2</v>
      </c>
      <c r="J97" s="9"/>
      <c r="K97" s="28">
        <v>1</v>
      </c>
      <c r="L97" s="9"/>
      <c r="M97" s="9"/>
      <c r="N97" s="9"/>
      <c r="O97" s="9"/>
      <c r="P97" s="9"/>
      <c r="Q97" s="9"/>
      <c r="R97" s="9"/>
      <c r="S97" s="28">
        <v>1</v>
      </c>
      <c r="T97" s="9"/>
      <c r="U97" s="9"/>
      <c r="V97" s="9"/>
      <c r="W97" s="9"/>
      <c r="X97" s="28">
        <v>1</v>
      </c>
      <c r="Y97" s="28">
        <v>7</v>
      </c>
      <c r="Z97" s="28">
        <v>1</v>
      </c>
      <c r="AA97" s="28">
        <v>1</v>
      </c>
      <c r="AB97" s="28">
        <v>4</v>
      </c>
      <c r="AC97" s="9"/>
      <c r="AD97" s="9"/>
      <c r="AE97" s="9"/>
      <c r="AF97" s="9"/>
      <c r="AG97" s="6">
        <f t="shared" si="0"/>
        <v>18</v>
      </c>
    </row>
    <row r="98" spans="1:33" ht="15.75" customHeight="1">
      <c r="A98" s="31" t="s">
        <v>14</v>
      </c>
      <c r="B98" s="31" t="s">
        <v>226</v>
      </c>
      <c r="C98" s="28">
        <v>35</v>
      </c>
      <c r="D98" s="27">
        <v>34</v>
      </c>
      <c r="E98" s="27">
        <v>40</v>
      </c>
      <c r="F98" s="27">
        <v>19</v>
      </c>
      <c r="G98" s="27">
        <v>27</v>
      </c>
      <c r="H98" s="27">
        <v>27</v>
      </c>
      <c r="I98" s="27">
        <v>23</v>
      </c>
      <c r="J98" s="27">
        <v>33</v>
      </c>
      <c r="K98" s="27">
        <v>30</v>
      </c>
      <c r="L98" s="27">
        <v>10</v>
      </c>
      <c r="M98" s="27">
        <v>34</v>
      </c>
      <c r="N98" s="27">
        <v>31</v>
      </c>
      <c r="O98" s="27">
        <v>22</v>
      </c>
      <c r="P98" s="27">
        <v>45</v>
      </c>
      <c r="Q98" s="27">
        <v>18</v>
      </c>
      <c r="R98" s="27">
        <v>32</v>
      </c>
      <c r="S98" s="27">
        <v>55</v>
      </c>
      <c r="T98" s="27">
        <v>34</v>
      </c>
      <c r="U98" s="27">
        <v>34</v>
      </c>
      <c r="V98" s="27">
        <v>32</v>
      </c>
      <c r="W98" s="27">
        <v>46</v>
      </c>
      <c r="X98" s="27">
        <v>39</v>
      </c>
      <c r="Y98" s="27">
        <v>36</v>
      </c>
      <c r="Z98" s="27">
        <v>28</v>
      </c>
      <c r="AA98" s="27">
        <v>51</v>
      </c>
      <c r="AB98" s="27">
        <v>34</v>
      </c>
      <c r="AC98" s="27">
        <v>42</v>
      </c>
      <c r="AD98" s="27">
        <v>38</v>
      </c>
      <c r="AE98" s="27">
        <v>30</v>
      </c>
      <c r="AF98" s="27">
        <v>43</v>
      </c>
      <c r="AG98" s="6">
        <f t="shared" si="0"/>
        <v>1002</v>
      </c>
    </row>
    <row r="99" spans="1:33" ht="15.75" customHeight="1">
      <c r="A99" s="31" t="s">
        <v>14</v>
      </c>
      <c r="B99" s="31" t="s">
        <v>227</v>
      </c>
      <c r="C99" s="28">
        <v>4</v>
      </c>
      <c r="D99" s="28">
        <v>1</v>
      </c>
      <c r="E99" s="28">
        <v>5</v>
      </c>
      <c r="F99" s="28">
        <v>2</v>
      </c>
      <c r="G99" s="28">
        <v>2</v>
      </c>
      <c r="H99" s="28">
        <v>2</v>
      </c>
      <c r="I99" s="28">
        <v>1</v>
      </c>
      <c r="J99" s="28">
        <v>1</v>
      </c>
      <c r="K99" s="9"/>
      <c r="L99" s="28">
        <v>3</v>
      </c>
      <c r="M99" s="9"/>
      <c r="N99" s="9"/>
      <c r="O99" s="9"/>
      <c r="P99" s="28">
        <v>3</v>
      </c>
      <c r="Q99" s="28">
        <v>2</v>
      </c>
      <c r="R99" s="28">
        <v>5</v>
      </c>
      <c r="S99" s="28">
        <v>10</v>
      </c>
      <c r="T99" s="28">
        <v>2</v>
      </c>
      <c r="U99" s="28">
        <v>1</v>
      </c>
      <c r="V99" s="28">
        <v>2</v>
      </c>
      <c r="W99" s="28">
        <v>5</v>
      </c>
      <c r="X99" s="28">
        <v>1</v>
      </c>
      <c r="Y99" s="28">
        <v>7</v>
      </c>
      <c r="Z99" s="28">
        <v>10</v>
      </c>
      <c r="AA99" s="28">
        <v>2</v>
      </c>
      <c r="AB99" s="28">
        <v>3</v>
      </c>
      <c r="AC99" s="28">
        <v>4</v>
      </c>
      <c r="AD99" s="9"/>
      <c r="AE99" s="28">
        <v>2</v>
      </c>
      <c r="AF99" s="28">
        <v>3</v>
      </c>
      <c r="AG99" s="6">
        <f t="shared" si="0"/>
        <v>83</v>
      </c>
    </row>
    <row r="100" spans="1:33" ht="15.75" customHeight="1">
      <c r="A100" s="31" t="s">
        <v>14</v>
      </c>
      <c r="B100" s="31" t="s">
        <v>228</v>
      </c>
      <c r="C100" s="9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>
        <f t="shared" si="0"/>
        <v>0</v>
      </c>
    </row>
    <row r="101" spans="1:33" ht="15.75" customHeight="1">
      <c r="A101" s="31" t="s">
        <v>14</v>
      </c>
      <c r="B101" s="31" t="s">
        <v>229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28">
        <v>1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6">
        <f t="shared" si="0"/>
        <v>1</v>
      </c>
    </row>
    <row r="102" spans="1:33" ht="15.75" customHeight="1">
      <c r="A102" s="31" t="s">
        <v>14</v>
      </c>
      <c r="B102" s="31" t="s">
        <v>230</v>
      </c>
      <c r="C102" s="9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>
        <f t="shared" si="0"/>
        <v>0</v>
      </c>
    </row>
    <row r="103" spans="1:33" ht="15.75" customHeight="1">
      <c r="A103" s="31" t="s">
        <v>14</v>
      </c>
      <c r="B103" s="31" t="s">
        <v>231</v>
      </c>
      <c r="C103" s="9"/>
      <c r="D103" s="9"/>
      <c r="E103" s="9"/>
      <c r="F103" s="28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28">
        <v>1</v>
      </c>
      <c r="U103" s="28">
        <v>2</v>
      </c>
      <c r="V103" s="9"/>
      <c r="W103" s="9"/>
      <c r="X103" s="9"/>
      <c r="Y103" s="9"/>
      <c r="Z103" s="9"/>
      <c r="AA103" s="9"/>
      <c r="AB103" s="9"/>
      <c r="AC103" s="9"/>
      <c r="AD103" s="28">
        <v>4</v>
      </c>
      <c r="AE103" s="9"/>
      <c r="AF103" s="9"/>
      <c r="AG103" s="6">
        <f t="shared" si="0"/>
        <v>8</v>
      </c>
    </row>
    <row r="104" spans="1:33" ht="15.75" customHeight="1">
      <c r="A104" s="31" t="s">
        <v>14</v>
      </c>
      <c r="B104" s="31" t="s">
        <v>232</v>
      </c>
      <c r="C104" s="6"/>
      <c r="D104" s="6"/>
      <c r="E104" s="6"/>
      <c r="F104" s="27">
        <v>1</v>
      </c>
      <c r="G104" s="6"/>
      <c r="H104" s="6"/>
      <c r="I104" s="27">
        <v>1</v>
      </c>
      <c r="J104" s="6"/>
      <c r="K104" s="27">
        <v>1</v>
      </c>
      <c r="L104" s="27">
        <v>2</v>
      </c>
      <c r="M104" s="27">
        <v>6</v>
      </c>
      <c r="N104" s="27">
        <v>9</v>
      </c>
      <c r="O104" s="6"/>
      <c r="P104" s="27">
        <v>2</v>
      </c>
      <c r="Q104" s="6"/>
      <c r="R104" s="6"/>
      <c r="S104" s="6"/>
      <c r="T104" s="6"/>
      <c r="U104" s="6"/>
      <c r="V104" s="27">
        <v>1</v>
      </c>
      <c r="W104" s="6"/>
      <c r="X104" s="27">
        <v>5</v>
      </c>
      <c r="Y104" s="6"/>
      <c r="Z104" s="27">
        <v>2</v>
      </c>
      <c r="AA104" s="6"/>
      <c r="AB104" s="6"/>
      <c r="AC104" s="6"/>
      <c r="AD104" s="6"/>
      <c r="AE104" s="6"/>
      <c r="AF104" s="6"/>
      <c r="AG104" s="6">
        <f t="shared" si="0"/>
        <v>30</v>
      </c>
    </row>
    <row r="105" spans="1:33" ht="15.75" customHeight="1">
      <c r="A105" s="31" t="s">
        <v>14</v>
      </c>
      <c r="B105" s="31" t="s">
        <v>233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28">
        <v>2</v>
      </c>
      <c r="S105" s="9"/>
      <c r="T105" s="9"/>
      <c r="U105" s="9"/>
      <c r="V105" s="9"/>
      <c r="W105" s="9"/>
      <c r="X105" s="9"/>
      <c r="Y105" s="28">
        <v>3</v>
      </c>
      <c r="Z105" s="28">
        <v>1</v>
      </c>
      <c r="AA105" s="9"/>
      <c r="AB105" s="9"/>
      <c r="AC105" s="28">
        <v>1</v>
      </c>
      <c r="AD105" s="28">
        <v>2</v>
      </c>
      <c r="AE105" s="28">
        <v>4</v>
      </c>
      <c r="AF105" s="28">
        <v>4</v>
      </c>
      <c r="AG105" s="6">
        <f t="shared" si="0"/>
        <v>17</v>
      </c>
    </row>
    <row r="106" spans="1:33" ht="15.75" customHeight="1">
      <c r="A106" s="31" t="s">
        <v>14</v>
      </c>
      <c r="B106" s="31" t="s">
        <v>234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>
        <f t="shared" si="0"/>
        <v>0</v>
      </c>
    </row>
    <row r="107" spans="1:33" ht="15.75" customHeight="1">
      <c r="A107" s="31" t="s">
        <v>14</v>
      </c>
      <c r="B107" s="31" t="s">
        <v>235</v>
      </c>
      <c r="C107" s="9"/>
      <c r="D107" s="9"/>
      <c r="E107" s="9"/>
      <c r="F107" s="9"/>
      <c r="G107" s="9"/>
      <c r="H107" s="28">
        <v>3</v>
      </c>
      <c r="I107" s="28">
        <v>1</v>
      </c>
      <c r="J107" s="9"/>
      <c r="K107" s="9"/>
      <c r="L107" s="28">
        <v>1</v>
      </c>
      <c r="M107" s="28">
        <v>1</v>
      </c>
      <c r="N107" s="28">
        <v>1</v>
      </c>
      <c r="O107" s="9"/>
      <c r="P107" s="9"/>
      <c r="Q107" s="9"/>
      <c r="R107" s="9"/>
      <c r="S107" s="9"/>
      <c r="T107" s="9"/>
      <c r="U107" s="9"/>
      <c r="V107" s="9"/>
      <c r="W107" s="9"/>
      <c r="X107" s="28">
        <v>1</v>
      </c>
      <c r="Y107" s="28">
        <v>2</v>
      </c>
      <c r="Z107" s="9"/>
      <c r="AA107" s="28">
        <v>1</v>
      </c>
      <c r="AB107" s="9"/>
      <c r="AC107" s="28">
        <v>2</v>
      </c>
      <c r="AD107" s="9"/>
      <c r="AE107" s="9"/>
      <c r="AF107" s="9"/>
      <c r="AG107" s="6">
        <f t="shared" si="0"/>
        <v>13</v>
      </c>
    </row>
    <row r="108" spans="1:33" ht="15.75" customHeight="1">
      <c r="A108" s="31" t="s">
        <v>14</v>
      </c>
      <c r="B108" s="31" t="s">
        <v>236</v>
      </c>
      <c r="C108" s="27">
        <v>1</v>
      </c>
      <c r="D108" s="6"/>
      <c r="E108" s="6"/>
      <c r="F108" s="6"/>
      <c r="G108" s="6"/>
      <c r="H108" s="6"/>
      <c r="I108" s="6"/>
      <c r="J108" s="6"/>
      <c r="K108" s="27">
        <v>1</v>
      </c>
      <c r="L108" s="6"/>
      <c r="M108" s="6"/>
      <c r="N108" s="6"/>
      <c r="O108" s="27">
        <v>3</v>
      </c>
      <c r="P108" s="6"/>
      <c r="Q108" s="27">
        <v>1</v>
      </c>
      <c r="R108" s="6"/>
      <c r="S108" s="6"/>
      <c r="T108" s="6"/>
      <c r="U108" s="27">
        <v>1</v>
      </c>
      <c r="V108" s="6"/>
      <c r="W108" s="27">
        <v>1</v>
      </c>
      <c r="X108" s="6"/>
      <c r="Y108" s="6"/>
      <c r="Z108" s="6"/>
      <c r="AA108" s="6"/>
      <c r="AB108" s="6"/>
      <c r="AC108" s="6"/>
      <c r="AD108" s="6"/>
      <c r="AE108" s="27">
        <v>1</v>
      </c>
      <c r="AF108" s="6"/>
      <c r="AG108" s="6">
        <f t="shared" si="0"/>
        <v>9</v>
      </c>
    </row>
    <row r="109" spans="1:33" ht="15.75" customHeight="1">
      <c r="A109" s="32" t="s">
        <v>15</v>
      </c>
      <c r="B109" s="32" t="s">
        <v>237</v>
      </c>
      <c r="C109" s="28">
        <v>15</v>
      </c>
      <c r="D109" s="28">
        <v>25</v>
      </c>
      <c r="E109" s="28">
        <v>9</v>
      </c>
      <c r="F109" s="28">
        <v>10</v>
      </c>
      <c r="G109" s="28">
        <v>7</v>
      </c>
      <c r="H109" s="28">
        <v>8</v>
      </c>
      <c r="I109" s="28">
        <v>7</v>
      </c>
      <c r="J109" s="28">
        <v>12</v>
      </c>
      <c r="K109" s="28">
        <v>16</v>
      </c>
      <c r="L109" s="28">
        <v>6</v>
      </c>
      <c r="M109" s="28">
        <v>5</v>
      </c>
      <c r="N109" s="28">
        <v>6</v>
      </c>
      <c r="O109" s="28">
        <v>6</v>
      </c>
      <c r="P109" s="28">
        <v>8</v>
      </c>
      <c r="Q109" s="28">
        <v>11</v>
      </c>
      <c r="R109" s="28">
        <v>11</v>
      </c>
      <c r="S109" s="28">
        <v>14</v>
      </c>
      <c r="T109" s="28">
        <v>9</v>
      </c>
      <c r="U109" s="28">
        <v>13</v>
      </c>
      <c r="V109" s="28">
        <v>7</v>
      </c>
      <c r="W109" s="28">
        <v>9</v>
      </c>
      <c r="X109" s="28">
        <v>21</v>
      </c>
      <c r="Y109" s="28">
        <v>4</v>
      </c>
      <c r="Z109" s="28">
        <v>18</v>
      </c>
      <c r="AA109" s="28">
        <v>8</v>
      </c>
      <c r="AB109" s="28">
        <v>15</v>
      </c>
      <c r="AC109" s="28">
        <v>8</v>
      </c>
      <c r="AD109" s="28">
        <v>3</v>
      </c>
      <c r="AE109" s="28">
        <v>2</v>
      </c>
      <c r="AF109" s="28">
        <v>5</v>
      </c>
      <c r="AG109" s="6">
        <f t="shared" si="0"/>
        <v>298</v>
      </c>
    </row>
    <row r="110" spans="1:33" ht="15.75" customHeight="1">
      <c r="A110" s="32" t="s">
        <v>15</v>
      </c>
      <c r="B110" s="32" t="s">
        <v>238</v>
      </c>
      <c r="C110" s="28">
        <v>4</v>
      </c>
      <c r="D110" s="28">
        <v>3</v>
      </c>
      <c r="E110" s="28">
        <v>4</v>
      </c>
      <c r="F110" s="9"/>
      <c r="G110" s="9"/>
      <c r="H110" s="9"/>
      <c r="I110" s="28">
        <v>1</v>
      </c>
      <c r="J110" s="9"/>
      <c r="K110" s="28">
        <v>3</v>
      </c>
      <c r="L110" s="28">
        <v>2</v>
      </c>
      <c r="M110" s="9"/>
      <c r="N110" s="28">
        <v>2</v>
      </c>
      <c r="O110" s="9"/>
      <c r="P110" s="28">
        <v>1</v>
      </c>
      <c r="Q110" s="28">
        <v>1</v>
      </c>
      <c r="R110" s="28">
        <v>3</v>
      </c>
      <c r="S110" s="28">
        <v>4</v>
      </c>
      <c r="T110" s="28">
        <v>1</v>
      </c>
      <c r="U110" s="28">
        <v>4</v>
      </c>
      <c r="V110" s="28">
        <v>2</v>
      </c>
      <c r="W110" s="28">
        <v>8</v>
      </c>
      <c r="X110" s="28">
        <v>2</v>
      </c>
      <c r="Y110" s="28">
        <v>4</v>
      </c>
      <c r="Z110" s="28">
        <v>3</v>
      </c>
      <c r="AA110" s="28">
        <v>3</v>
      </c>
      <c r="AB110" s="28">
        <v>1</v>
      </c>
      <c r="AC110" s="28">
        <v>2</v>
      </c>
      <c r="AD110" s="9"/>
      <c r="AE110" s="9"/>
      <c r="AF110" s="9"/>
      <c r="AG110" s="6">
        <f t="shared" si="0"/>
        <v>58</v>
      </c>
    </row>
    <row r="111" spans="1:33" ht="15.75" customHeight="1">
      <c r="A111" s="32" t="s">
        <v>15</v>
      </c>
      <c r="B111" s="32" t="s">
        <v>239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>
        <f t="shared" si="0"/>
        <v>0</v>
      </c>
    </row>
    <row r="112" spans="1:33" ht="15.75" customHeight="1">
      <c r="A112" s="32" t="s">
        <v>15</v>
      </c>
      <c r="B112" s="32" t="s">
        <v>240</v>
      </c>
      <c r="C112" s="28">
        <v>1</v>
      </c>
      <c r="D112" s="9"/>
      <c r="E112" s="9"/>
      <c r="F112" s="9"/>
      <c r="G112" s="9"/>
      <c r="H112" s="9"/>
      <c r="I112" s="28">
        <v>1</v>
      </c>
      <c r="J112" s="9"/>
      <c r="K112" s="9"/>
      <c r="L112" s="9"/>
      <c r="M112" s="9"/>
      <c r="N112" s="9"/>
      <c r="O112" s="9"/>
      <c r="P112" s="9"/>
      <c r="Q112" s="9"/>
      <c r="R112" s="28">
        <v>1</v>
      </c>
      <c r="S112" s="9"/>
      <c r="T112" s="28">
        <v>1</v>
      </c>
      <c r="U112" s="9"/>
      <c r="V112" s="9"/>
      <c r="W112" s="9"/>
      <c r="X112" s="9"/>
      <c r="Y112" s="28">
        <v>3</v>
      </c>
      <c r="Z112" s="9"/>
      <c r="AA112" s="9"/>
      <c r="AB112" s="28">
        <v>1</v>
      </c>
      <c r="AC112" s="28">
        <v>1</v>
      </c>
      <c r="AD112" s="9"/>
      <c r="AE112" s="9"/>
      <c r="AF112" s="9"/>
      <c r="AG112" s="6">
        <f t="shared" si="0"/>
        <v>9</v>
      </c>
    </row>
    <row r="113" spans="1:33" ht="15.75" customHeight="1">
      <c r="A113" s="32" t="s">
        <v>15</v>
      </c>
      <c r="B113" s="32" t="s">
        <v>241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>
        <f t="shared" si="0"/>
        <v>0</v>
      </c>
    </row>
    <row r="114" spans="1:33" ht="15.75" customHeight="1">
      <c r="A114" s="32" t="s">
        <v>15</v>
      </c>
      <c r="B114" s="32" t="s">
        <v>242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28">
        <v>1</v>
      </c>
      <c r="Y114" s="9"/>
      <c r="Z114" s="9"/>
      <c r="AA114" s="9"/>
      <c r="AB114" s="9"/>
      <c r="AC114" s="9"/>
      <c r="AD114" s="9"/>
      <c r="AE114" s="9"/>
      <c r="AF114" s="9"/>
      <c r="AG114" s="6">
        <f t="shared" si="0"/>
        <v>1</v>
      </c>
    </row>
    <row r="115" spans="1:33" ht="15.75" customHeight="1">
      <c r="A115" s="32" t="s">
        <v>15</v>
      </c>
      <c r="B115" s="32" t="s">
        <v>243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>
        <f t="shared" si="0"/>
        <v>0</v>
      </c>
    </row>
    <row r="116" spans="1:33" ht="15.75" customHeight="1">
      <c r="A116" s="32" t="s">
        <v>15</v>
      </c>
      <c r="B116" s="32" t="s">
        <v>244</v>
      </c>
      <c r="C116" s="28">
        <v>1</v>
      </c>
      <c r="D116" s="9"/>
      <c r="E116" s="9"/>
      <c r="F116" s="9"/>
      <c r="G116" s="9"/>
      <c r="H116" s="28">
        <v>2</v>
      </c>
      <c r="I116" s="9"/>
      <c r="J116" s="9"/>
      <c r="K116" s="9"/>
      <c r="L116" s="9"/>
      <c r="M116" s="9"/>
      <c r="N116" s="28">
        <v>1</v>
      </c>
      <c r="O116" s="9"/>
      <c r="P116" s="9"/>
      <c r="Q116" s="9"/>
      <c r="R116" s="28">
        <v>3</v>
      </c>
      <c r="S116" s="9"/>
      <c r="T116" s="28">
        <v>1</v>
      </c>
      <c r="U116" s="9"/>
      <c r="V116" s="9"/>
      <c r="W116" s="9"/>
      <c r="X116" s="9"/>
      <c r="Y116" s="9"/>
      <c r="Z116" s="9"/>
      <c r="AA116" s="28">
        <v>1</v>
      </c>
      <c r="AB116" s="9"/>
      <c r="AC116" s="28">
        <v>5</v>
      </c>
      <c r="AD116" s="9"/>
      <c r="AE116" s="9"/>
      <c r="AF116" s="9"/>
      <c r="AG116" s="6">
        <f t="shared" si="0"/>
        <v>14</v>
      </c>
    </row>
    <row r="117" spans="1:33" ht="15.75" customHeight="1">
      <c r="A117" s="32" t="s">
        <v>15</v>
      </c>
      <c r="B117" s="32" t="s">
        <v>245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>
        <f t="shared" si="0"/>
        <v>0</v>
      </c>
    </row>
    <row r="118" spans="1:33" ht="15.75" customHeight="1">
      <c r="A118" s="32" t="s">
        <v>15</v>
      </c>
      <c r="B118" s="32" t="s">
        <v>246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6">
        <f t="shared" si="0"/>
        <v>0</v>
      </c>
    </row>
    <row r="119" spans="1:33" ht="15.75" customHeight="1">
      <c r="A119" s="32" t="s">
        <v>15</v>
      </c>
      <c r="B119" s="32" t="s">
        <v>247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>
        <f t="shared" si="0"/>
        <v>0</v>
      </c>
    </row>
    <row r="120" spans="1:33" ht="15.75" customHeight="1">
      <c r="A120" s="32" t="s">
        <v>15</v>
      </c>
      <c r="B120" s="32" t="s">
        <v>248</v>
      </c>
      <c r="C120" s="28">
        <v>2</v>
      </c>
      <c r="D120" s="28">
        <v>1</v>
      </c>
      <c r="E120" s="28">
        <v>6</v>
      </c>
      <c r="F120" s="28">
        <v>2</v>
      </c>
      <c r="G120" s="28">
        <v>5</v>
      </c>
      <c r="H120" s="28">
        <v>3</v>
      </c>
      <c r="I120" s="28">
        <v>4</v>
      </c>
      <c r="J120" s="28">
        <v>1</v>
      </c>
      <c r="K120" s="28">
        <v>2</v>
      </c>
      <c r="L120" s="28">
        <v>2</v>
      </c>
      <c r="M120" s="9"/>
      <c r="N120" s="28">
        <v>2</v>
      </c>
      <c r="O120" s="28">
        <v>8</v>
      </c>
      <c r="P120" s="28">
        <v>1</v>
      </c>
      <c r="Q120" s="28">
        <v>3</v>
      </c>
      <c r="R120" s="28">
        <v>9</v>
      </c>
      <c r="S120" s="28">
        <v>5</v>
      </c>
      <c r="T120" s="28">
        <v>4</v>
      </c>
      <c r="U120" s="28">
        <v>5</v>
      </c>
      <c r="V120" s="9"/>
      <c r="W120" s="28">
        <v>8</v>
      </c>
      <c r="X120" s="28">
        <v>1</v>
      </c>
      <c r="Y120" s="28">
        <v>6</v>
      </c>
      <c r="Z120" s="9"/>
      <c r="AA120" s="28">
        <v>2</v>
      </c>
      <c r="AB120" s="28">
        <v>1</v>
      </c>
      <c r="AC120" s="28">
        <v>1</v>
      </c>
      <c r="AD120" s="9"/>
      <c r="AE120" s="9"/>
      <c r="AF120" s="9"/>
      <c r="AG120" s="6">
        <f t="shared" si="0"/>
        <v>84</v>
      </c>
    </row>
    <row r="121" spans="1:33" ht="15.75" customHeight="1">
      <c r="A121" s="32" t="s">
        <v>15</v>
      </c>
      <c r="B121" s="32" t="s">
        <v>249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>
        <f t="shared" si="0"/>
        <v>0</v>
      </c>
    </row>
    <row r="122" spans="1:33" ht="15.75" customHeight="1">
      <c r="A122" s="32" t="s">
        <v>15</v>
      </c>
      <c r="B122" s="32" t="s">
        <v>250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6">
        <f t="shared" si="0"/>
        <v>0</v>
      </c>
    </row>
    <row r="123" spans="1:33" ht="15.75" customHeight="1">
      <c r="A123" s="32" t="s">
        <v>15</v>
      </c>
      <c r="B123" s="32" t="s">
        <v>251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>
        <f t="shared" si="0"/>
        <v>0</v>
      </c>
    </row>
    <row r="124" spans="1:33" ht="15.75" customHeight="1">
      <c r="A124" s="32" t="s">
        <v>15</v>
      </c>
      <c r="B124" s="32" t="s">
        <v>252</v>
      </c>
      <c r="C124" s="28">
        <v>3</v>
      </c>
      <c r="D124" s="9"/>
      <c r="E124" s="9"/>
      <c r="F124" s="9"/>
      <c r="G124" s="9"/>
      <c r="H124" s="28">
        <v>1</v>
      </c>
      <c r="I124" s="28">
        <v>1</v>
      </c>
      <c r="J124" s="9"/>
      <c r="K124" s="9"/>
      <c r="L124" s="28">
        <v>1</v>
      </c>
      <c r="M124" s="28">
        <v>2</v>
      </c>
      <c r="N124" s="9"/>
      <c r="O124" s="28">
        <v>2</v>
      </c>
      <c r="P124" s="28">
        <v>1</v>
      </c>
      <c r="Q124" s="9"/>
      <c r="R124" s="9"/>
      <c r="S124" s="28">
        <v>1</v>
      </c>
      <c r="T124" s="9"/>
      <c r="U124" s="28">
        <v>1</v>
      </c>
      <c r="V124" s="9"/>
      <c r="W124" s="28">
        <v>1</v>
      </c>
      <c r="X124" s="28">
        <v>1</v>
      </c>
      <c r="Y124" s="28">
        <v>2</v>
      </c>
      <c r="Z124" s="28">
        <v>1</v>
      </c>
      <c r="AA124" s="9"/>
      <c r="AB124" s="28">
        <v>2</v>
      </c>
      <c r="AC124" s="28">
        <v>5</v>
      </c>
      <c r="AD124" s="28">
        <v>2</v>
      </c>
      <c r="AE124" s="9"/>
      <c r="AF124" s="28">
        <v>2</v>
      </c>
      <c r="AG124" s="6">
        <f t="shared" si="0"/>
        <v>29</v>
      </c>
    </row>
    <row r="125" spans="1:33" ht="15.75" customHeight="1">
      <c r="A125" s="32" t="s">
        <v>15</v>
      </c>
      <c r="B125" s="32" t="s">
        <v>253</v>
      </c>
      <c r="C125" s="27">
        <v>6</v>
      </c>
      <c r="D125" s="27">
        <v>22</v>
      </c>
      <c r="E125" s="27">
        <v>8</v>
      </c>
      <c r="F125" s="27">
        <v>2</v>
      </c>
      <c r="G125" s="27">
        <v>8</v>
      </c>
      <c r="H125" s="27">
        <v>10</v>
      </c>
      <c r="I125" s="27">
        <v>12</v>
      </c>
      <c r="J125" s="27">
        <v>2</v>
      </c>
      <c r="K125" s="27">
        <v>9</v>
      </c>
      <c r="L125" s="27">
        <v>4</v>
      </c>
      <c r="M125" s="27">
        <v>2</v>
      </c>
      <c r="N125" s="27">
        <v>7</v>
      </c>
      <c r="O125" s="27">
        <v>2</v>
      </c>
      <c r="P125" s="27">
        <v>8</v>
      </c>
      <c r="Q125" s="27">
        <v>7</v>
      </c>
      <c r="R125" s="27">
        <v>16</v>
      </c>
      <c r="S125" s="27">
        <v>9</v>
      </c>
      <c r="T125" s="27">
        <v>15</v>
      </c>
      <c r="U125" s="27">
        <v>12</v>
      </c>
      <c r="V125" s="27">
        <v>8</v>
      </c>
      <c r="W125" s="27">
        <v>7</v>
      </c>
      <c r="X125" s="27">
        <v>9</v>
      </c>
      <c r="Y125" s="27">
        <v>6</v>
      </c>
      <c r="Z125" s="27">
        <v>8</v>
      </c>
      <c r="AA125" s="27">
        <v>9</v>
      </c>
      <c r="AB125" s="27">
        <v>13</v>
      </c>
      <c r="AC125" s="27">
        <v>9</v>
      </c>
      <c r="AD125" s="27">
        <v>4</v>
      </c>
      <c r="AE125" s="27">
        <v>1</v>
      </c>
      <c r="AF125" s="27">
        <v>3</v>
      </c>
      <c r="AG125" s="6">
        <f t="shared" si="0"/>
        <v>238</v>
      </c>
    </row>
    <row r="126" spans="1:33" ht="15.75" customHeight="1">
      <c r="A126" s="32" t="s">
        <v>15</v>
      </c>
      <c r="B126" s="32" t="s">
        <v>254</v>
      </c>
      <c r="C126" s="28">
        <v>4</v>
      </c>
      <c r="D126" s="28">
        <v>2</v>
      </c>
      <c r="E126" s="28">
        <v>15</v>
      </c>
      <c r="F126" s="28">
        <v>3</v>
      </c>
      <c r="G126" s="28">
        <v>8</v>
      </c>
      <c r="H126" s="28">
        <v>3</v>
      </c>
      <c r="I126" s="28">
        <v>6</v>
      </c>
      <c r="J126" s="28">
        <v>1</v>
      </c>
      <c r="K126" s="28">
        <v>4</v>
      </c>
      <c r="L126" s="28">
        <v>2</v>
      </c>
      <c r="M126" s="28">
        <v>3</v>
      </c>
      <c r="N126" s="28">
        <v>4</v>
      </c>
      <c r="O126" s="28">
        <v>8</v>
      </c>
      <c r="P126" s="28">
        <v>1</v>
      </c>
      <c r="Q126" s="28">
        <v>3</v>
      </c>
      <c r="R126" s="28">
        <v>5</v>
      </c>
      <c r="S126" s="28">
        <v>5</v>
      </c>
      <c r="T126" s="28">
        <v>1</v>
      </c>
      <c r="U126" s="28">
        <v>9</v>
      </c>
      <c r="V126" s="28">
        <v>2</v>
      </c>
      <c r="W126" s="28">
        <v>8</v>
      </c>
      <c r="X126" s="9"/>
      <c r="Y126" s="28">
        <v>6</v>
      </c>
      <c r="Z126" s="28">
        <v>6</v>
      </c>
      <c r="AA126" s="9"/>
      <c r="AB126" s="28">
        <v>4</v>
      </c>
      <c r="AC126" s="28">
        <v>2</v>
      </c>
      <c r="AD126" s="28">
        <v>1</v>
      </c>
      <c r="AE126" s="9"/>
      <c r="AF126" s="28">
        <v>1</v>
      </c>
      <c r="AG126" s="6">
        <f t="shared" si="0"/>
        <v>117</v>
      </c>
    </row>
    <row r="127" spans="1:33" ht="15.75" customHeight="1">
      <c r="A127" s="32" t="s">
        <v>15</v>
      </c>
      <c r="B127" s="32" t="s">
        <v>255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27">
        <v>6</v>
      </c>
      <c r="Y127" s="6"/>
      <c r="Z127" s="6"/>
      <c r="AA127" s="6"/>
      <c r="AB127" s="6"/>
      <c r="AC127" s="6"/>
      <c r="AD127" s="6"/>
      <c r="AE127" s="6"/>
      <c r="AF127" s="6"/>
      <c r="AG127" s="6">
        <f t="shared" si="0"/>
        <v>6</v>
      </c>
    </row>
    <row r="128" spans="1:33" ht="15.75" customHeight="1">
      <c r="A128" s="32" t="s">
        <v>15</v>
      </c>
      <c r="B128" s="32" t="s">
        <v>256</v>
      </c>
      <c r="C128" s="9"/>
      <c r="D128" s="9"/>
      <c r="E128" s="9"/>
      <c r="F128" s="9"/>
      <c r="G128" s="9"/>
      <c r="H128" s="9"/>
      <c r="I128" s="28">
        <v>1</v>
      </c>
      <c r="J128" s="28">
        <v>1</v>
      </c>
      <c r="K128" s="9"/>
      <c r="L128" s="9"/>
      <c r="M128" s="9"/>
      <c r="N128" s="9"/>
      <c r="O128" s="9"/>
      <c r="P128" s="9"/>
      <c r="Q128" s="28">
        <v>1</v>
      </c>
      <c r="R128" s="9"/>
      <c r="S128" s="9"/>
      <c r="T128" s="9"/>
      <c r="U128" s="28">
        <v>1</v>
      </c>
      <c r="V128" s="9"/>
      <c r="W128" s="9"/>
      <c r="X128" s="28">
        <v>2</v>
      </c>
      <c r="Y128" s="9"/>
      <c r="Z128" s="9"/>
      <c r="AA128" s="9"/>
      <c r="AB128" s="9"/>
      <c r="AC128" s="9"/>
      <c r="AD128" s="9"/>
      <c r="AE128" s="9"/>
      <c r="AF128" s="9"/>
      <c r="AG128" s="6">
        <f t="shared" si="0"/>
        <v>6</v>
      </c>
    </row>
    <row r="129" spans="1:33" ht="15.75" customHeight="1">
      <c r="A129" s="32" t="s">
        <v>15</v>
      </c>
      <c r="B129" s="32" t="s">
        <v>257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>
        <f t="shared" si="0"/>
        <v>0</v>
      </c>
    </row>
    <row r="130" spans="1:33" ht="15.75" customHeight="1">
      <c r="A130" s="32" t="s">
        <v>15</v>
      </c>
      <c r="B130" s="32" t="s">
        <v>258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6">
        <f t="shared" si="0"/>
        <v>0</v>
      </c>
    </row>
    <row r="131" spans="1:33" ht="15.75" customHeight="1">
      <c r="A131" s="32" t="s">
        <v>15</v>
      </c>
      <c r="B131" s="32" t="s">
        <v>259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>
        <f t="shared" si="0"/>
        <v>0</v>
      </c>
    </row>
    <row r="132" spans="1:33" ht="15.75" customHeight="1">
      <c r="A132" s="32" t="s">
        <v>15</v>
      </c>
      <c r="B132" s="32" t="s">
        <v>260</v>
      </c>
      <c r="C132" s="28">
        <v>12</v>
      </c>
      <c r="D132" s="28">
        <v>10</v>
      </c>
      <c r="E132" s="28">
        <v>7</v>
      </c>
      <c r="F132" s="28">
        <v>4</v>
      </c>
      <c r="G132" s="28">
        <v>5</v>
      </c>
      <c r="H132" s="28">
        <v>9</v>
      </c>
      <c r="I132" s="28">
        <v>1</v>
      </c>
      <c r="J132" s="28">
        <v>9</v>
      </c>
      <c r="K132" s="28">
        <v>9</v>
      </c>
      <c r="L132" s="28">
        <v>4</v>
      </c>
      <c r="M132" s="28">
        <v>13</v>
      </c>
      <c r="N132" s="28">
        <v>26</v>
      </c>
      <c r="O132" s="28">
        <v>7</v>
      </c>
      <c r="P132" s="28">
        <v>10</v>
      </c>
      <c r="Q132" s="28">
        <v>19</v>
      </c>
      <c r="R132" s="28">
        <v>1</v>
      </c>
      <c r="S132" s="28">
        <v>16</v>
      </c>
      <c r="T132" s="28">
        <v>6</v>
      </c>
      <c r="U132" s="28">
        <v>14</v>
      </c>
      <c r="V132" s="28">
        <v>13</v>
      </c>
      <c r="W132" s="28">
        <v>6</v>
      </c>
      <c r="X132" s="28">
        <v>15</v>
      </c>
      <c r="Y132" s="28">
        <v>11</v>
      </c>
      <c r="Z132" s="28">
        <v>13</v>
      </c>
      <c r="AA132" s="28">
        <v>10</v>
      </c>
      <c r="AB132" s="28">
        <v>14</v>
      </c>
      <c r="AC132" s="28">
        <v>8</v>
      </c>
      <c r="AD132" s="28">
        <v>8</v>
      </c>
      <c r="AE132" s="28">
        <v>6</v>
      </c>
      <c r="AF132" s="28">
        <v>11</v>
      </c>
      <c r="AG132" s="6">
        <f t="shared" si="0"/>
        <v>297</v>
      </c>
    </row>
    <row r="133" spans="1:33" ht="15.75" customHeight="1">
      <c r="A133" s="32" t="s">
        <v>15</v>
      </c>
      <c r="B133" s="32" t="s">
        <v>261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7">
        <v>2</v>
      </c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>
        <f t="shared" si="0"/>
        <v>2</v>
      </c>
    </row>
    <row r="134" spans="1:33" ht="15.75" customHeight="1">
      <c r="A134" s="32" t="s">
        <v>15</v>
      </c>
      <c r="B134" s="32" t="s">
        <v>262</v>
      </c>
      <c r="C134" s="28">
        <v>3</v>
      </c>
      <c r="D134" s="9"/>
      <c r="E134" s="9"/>
      <c r="F134" s="9"/>
      <c r="G134" s="9"/>
      <c r="H134" s="9"/>
      <c r="I134" s="9"/>
      <c r="J134" s="28">
        <v>5</v>
      </c>
      <c r="K134" s="9"/>
      <c r="L134" s="9"/>
      <c r="M134" s="28">
        <v>2</v>
      </c>
      <c r="N134" s="9"/>
      <c r="O134" s="28">
        <v>5</v>
      </c>
      <c r="P134" s="9"/>
      <c r="Q134" s="9"/>
      <c r="R134" s="28">
        <v>2</v>
      </c>
      <c r="S134" s="28">
        <v>1</v>
      </c>
      <c r="T134" s="9"/>
      <c r="U134" s="9"/>
      <c r="V134" s="28">
        <v>3</v>
      </c>
      <c r="W134" s="9"/>
      <c r="X134" s="9"/>
      <c r="Y134" s="9"/>
      <c r="Z134" s="9"/>
      <c r="AA134" s="9"/>
      <c r="AB134" s="28">
        <v>1</v>
      </c>
      <c r="AC134" s="9"/>
      <c r="AD134" s="9"/>
      <c r="AE134" s="28">
        <v>1</v>
      </c>
      <c r="AF134" s="9"/>
      <c r="AG134" s="6">
        <f t="shared" si="0"/>
        <v>23</v>
      </c>
    </row>
    <row r="135" spans="1:33" ht="15.75" customHeight="1">
      <c r="A135" s="32" t="s">
        <v>15</v>
      </c>
      <c r="B135" s="32" t="s">
        <v>263</v>
      </c>
      <c r="C135" s="27">
        <v>15</v>
      </c>
      <c r="D135" s="27">
        <v>12</v>
      </c>
      <c r="E135" s="27">
        <v>8</v>
      </c>
      <c r="F135" s="27">
        <v>4</v>
      </c>
      <c r="G135" s="27">
        <v>4</v>
      </c>
      <c r="H135" s="27">
        <v>9</v>
      </c>
      <c r="I135" s="27">
        <v>3</v>
      </c>
      <c r="J135" s="27">
        <v>9</v>
      </c>
      <c r="K135" s="27">
        <v>7</v>
      </c>
      <c r="L135" s="27">
        <v>7</v>
      </c>
      <c r="M135" s="27">
        <v>15</v>
      </c>
      <c r="N135" s="27">
        <v>25</v>
      </c>
      <c r="O135" s="27">
        <v>5</v>
      </c>
      <c r="P135" s="27">
        <v>9</v>
      </c>
      <c r="Q135" s="27">
        <v>17</v>
      </c>
      <c r="R135" s="27">
        <v>1</v>
      </c>
      <c r="S135" s="27">
        <v>17</v>
      </c>
      <c r="T135" s="27">
        <v>5</v>
      </c>
      <c r="U135" s="27">
        <v>13</v>
      </c>
      <c r="V135" s="27">
        <v>14</v>
      </c>
      <c r="W135" s="27">
        <v>6</v>
      </c>
      <c r="X135" s="27">
        <v>19</v>
      </c>
      <c r="Y135" s="27">
        <v>9</v>
      </c>
      <c r="Z135" s="27">
        <v>13</v>
      </c>
      <c r="AA135" s="27">
        <v>10</v>
      </c>
      <c r="AB135" s="27">
        <v>17</v>
      </c>
      <c r="AC135" s="27">
        <v>8</v>
      </c>
      <c r="AD135" s="27">
        <v>6</v>
      </c>
      <c r="AE135" s="27">
        <v>7</v>
      </c>
      <c r="AF135" s="27">
        <v>12</v>
      </c>
      <c r="AG135" s="6">
        <f t="shared" si="0"/>
        <v>306</v>
      </c>
    </row>
    <row r="136" spans="1:33" ht="15.75" customHeight="1">
      <c r="A136" s="33" t="s">
        <v>16</v>
      </c>
      <c r="B136" s="33" t="s">
        <v>264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28">
        <v>3</v>
      </c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28">
        <v>3</v>
      </c>
      <c r="AD136" s="9"/>
      <c r="AE136" s="9"/>
      <c r="AF136" s="9"/>
      <c r="AG136" s="6">
        <f t="shared" si="0"/>
        <v>6</v>
      </c>
    </row>
    <row r="137" spans="1:33" ht="15.75" customHeight="1">
      <c r="A137" s="33" t="s">
        <v>16</v>
      </c>
      <c r="B137" s="33" t="s">
        <v>265</v>
      </c>
      <c r="C137" s="27">
        <v>5</v>
      </c>
      <c r="D137" s="27">
        <v>1</v>
      </c>
      <c r="E137" s="27">
        <v>1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27">
        <v>2</v>
      </c>
      <c r="AC137" s="6"/>
      <c r="AD137" s="27">
        <v>1</v>
      </c>
      <c r="AE137" s="27">
        <v>1</v>
      </c>
      <c r="AF137" s="6"/>
      <c r="AG137" s="6">
        <f t="shared" si="0"/>
        <v>11</v>
      </c>
    </row>
    <row r="138" spans="1:33" ht="15.75" customHeight="1">
      <c r="A138" s="33" t="s">
        <v>16</v>
      </c>
      <c r="B138" s="33" t="s">
        <v>266</v>
      </c>
      <c r="C138" s="9"/>
      <c r="D138" s="28">
        <v>1</v>
      </c>
      <c r="E138" s="9"/>
      <c r="F138" s="9"/>
      <c r="G138" s="9"/>
      <c r="H138" s="9"/>
      <c r="I138" s="9"/>
      <c r="J138" s="9"/>
      <c r="K138" s="9"/>
      <c r="L138" s="9"/>
      <c r="M138" s="28">
        <v>2</v>
      </c>
      <c r="N138" s="9"/>
      <c r="O138" s="28">
        <v>4</v>
      </c>
      <c r="P138" s="9"/>
      <c r="Q138" s="9"/>
      <c r="R138" s="9"/>
      <c r="S138" s="28">
        <v>1</v>
      </c>
      <c r="T138" s="9"/>
      <c r="U138" s="28">
        <v>3</v>
      </c>
      <c r="V138" s="9"/>
      <c r="W138" s="28">
        <v>1</v>
      </c>
      <c r="X138" s="9"/>
      <c r="Y138" s="28">
        <v>1</v>
      </c>
      <c r="Z138" s="9"/>
      <c r="AA138" s="9"/>
      <c r="AB138" s="9"/>
      <c r="AC138" s="9"/>
      <c r="AD138" s="9"/>
      <c r="AE138" s="9"/>
      <c r="AF138" s="9"/>
      <c r="AG138" s="6">
        <f t="shared" si="0"/>
        <v>13</v>
      </c>
    </row>
    <row r="139" spans="1:33" ht="15.75" customHeight="1">
      <c r="A139" s="33" t="s">
        <v>16</v>
      </c>
      <c r="B139" s="33" t="s">
        <v>267</v>
      </c>
      <c r="C139" s="6"/>
      <c r="D139" s="6"/>
      <c r="E139" s="6"/>
      <c r="F139" s="6"/>
      <c r="G139" s="6"/>
      <c r="H139" s="27">
        <v>2</v>
      </c>
      <c r="I139" s="6"/>
      <c r="J139" s="6"/>
      <c r="K139" s="6"/>
      <c r="L139" s="27">
        <v>2</v>
      </c>
      <c r="M139" s="27">
        <v>4</v>
      </c>
      <c r="N139" s="6"/>
      <c r="O139" s="27">
        <v>1</v>
      </c>
      <c r="P139" s="27">
        <v>2</v>
      </c>
      <c r="Q139" s="6"/>
      <c r="R139" s="6"/>
      <c r="S139" s="27">
        <v>1</v>
      </c>
      <c r="T139" s="6"/>
      <c r="U139" s="27">
        <v>1</v>
      </c>
      <c r="V139" s="6"/>
      <c r="W139" s="6"/>
      <c r="X139" s="6"/>
      <c r="Y139" s="6"/>
      <c r="Z139" s="6"/>
      <c r="AA139" s="6"/>
      <c r="AB139" s="27">
        <v>1</v>
      </c>
      <c r="AC139" s="6"/>
      <c r="AD139" s="6"/>
      <c r="AE139" s="6"/>
      <c r="AF139" s="6"/>
      <c r="AG139" s="6">
        <f t="shared" si="0"/>
        <v>14</v>
      </c>
    </row>
    <row r="140" spans="1:33" ht="15.75" customHeight="1">
      <c r="A140" s="33" t="s">
        <v>16</v>
      </c>
      <c r="B140" s="33" t="s">
        <v>268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28">
        <v>1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6">
        <f t="shared" si="0"/>
        <v>1</v>
      </c>
    </row>
    <row r="141" spans="1:33" ht="15.75" customHeight="1">
      <c r="A141" s="33" t="s">
        <v>16</v>
      </c>
      <c r="B141" s="33" t="s">
        <v>269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>
        <f t="shared" si="0"/>
        <v>0</v>
      </c>
    </row>
    <row r="142" spans="1:33" ht="15.75" customHeight="1">
      <c r="A142" s="33" t="s">
        <v>16</v>
      </c>
      <c r="B142" s="33" t="s">
        <v>270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6">
        <f t="shared" si="0"/>
        <v>0</v>
      </c>
    </row>
    <row r="143" spans="1:33" ht="15.75" customHeight="1">
      <c r="A143" s="33" t="s">
        <v>16</v>
      </c>
      <c r="B143" s="33" t="s">
        <v>271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>
        <f t="shared" si="0"/>
        <v>0</v>
      </c>
    </row>
    <row r="144" spans="1:33" ht="15.75" customHeight="1">
      <c r="A144" s="33" t="s">
        <v>16</v>
      </c>
      <c r="B144" s="33" t="s">
        <v>272</v>
      </c>
      <c r="C144" s="28">
        <v>11</v>
      </c>
      <c r="D144" s="28">
        <v>2</v>
      </c>
      <c r="E144" s="28">
        <v>1</v>
      </c>
      <c r="F144" s="28">
        <v>3</v>
      </c>
      <c r="G144" s="28">
        <v>5</v>
      </c>
      <c r="H144" s="28">
        <v>3</v>
      </c>
      <c r="I144" s="28">
        <v>2</v>
      </c>
      <c r="J144" s="28">
        <v>1</v>
      </c>
      <c r="K144" s="28">
        <v>3</v>
      </c>
      <c r="L144" s="28">
        <v>2</v>
      </c>
      <c r="M144" s="28">
        <v>7</v>
      </c>
      <c r="N144" s="28">
        <v>7</v>
      </c>
      <c r="O144" s="9"/>
      <c r="P144" s="28">
        <v>3</v>
      </c>
      <c r="Q144" s="28">
        <v>6</v>
      </c>
      <c r="R144" s="28">
        <v>20</v>
      </c>
      <c r="S144" s="28">
        <v>6</v>
      </c>
      <c r="T144" s="28">
        <v>2</v>
      </c>
      <c r="U144" s="28">
        <v>6</v>
      </c>
      <c r="V144" s="9"/>
      <c r="W144" s="28">
        <v>1</v>
      </c>
      <c r="X144" s="28">
        <v>2</v>
      </c>
      <c r="Y144" s="28">
        <v>24</v>
      </c>
      <c r="Z144" s="9"/>
      <c r="AA144" s="9"/>
      <c r="AB144" s="28">
        <v>12</v>
      </c>
      <c r="AC144" s="28">
        <v>5</v>
      </c>
      <c r="AD144" s="28">
        <v>7</v>
      </c>
      <c r="AE144" s="28">
        <v>5</v>
      </c>
      <c r="AF144" s="28">
        <v>4</v>
      </c>
      <c r="AG144" s="6">
        <f t="shared" si="0"/>
        <v>150</v>
      </c>
    </row>
    <row r="145" spans="1:33" ht="15.75" customHeight="1">
      <c r="A145" s="33" t="s">
        <v>16</v>
      </c>
      <c r="B145" s="33" t="s">
        <v>273</v>
      </c>
      <c r="C145" s="6"/>
      <c r="D145" s="27">
        <v>3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27">
        <v>1</v>
      </c>
      <c r="V145" s="6"/>
      <c r="W145" s="6"/>
      <c r="X145" s="6"/>
      <c r="Y145" s="6"/>
      <c r="Z145" s="6"/>
      <c r="AA145" s="6"/>
      <c r="AB145" s="27">
        <v>1</v>
      </c>
      <c r="AC145" s="6"/>
      <c r="AD145" s="6"/>
      <c r="AE145" s="6"/>
      <c r="AF145" s="6"/>
      <c r="AG145" s="6">
        <f t="shared" si="0"/>
        <v>5</v>
      </c>
    </row>
    <row r="146" spans="1:33" ht="15.75" customHeight="1">
      <c r="A146" s="33" t="s">
        <v>16</v>
      </c>
      <c r="B146" s="33" t="s">
        <v>274</v>
      </c>
      <c r="C146" s="9"/>
      <c r="D146" s="9"/>
      <c r="E146" s="9"/>
      <c r="F146" s="9"/>
      <c r="G146" s="9"/>
      <c r="H146" s="28">
        <v>2</v>
      </c>
      <c r="I146" s="9"/>
      <c r="J146" s="9"/>
      <c r="K146" s="9"/>
      <c r="L146" s="9"/>
      <c r="M146" s="9"/>
      <c r="N146" s="9"/>
      <c r="O146" s="9"/>
      <c r="P146" s="28">
        <v>1</v>
      </c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6">
        <f t="shared" si="0"/>
        <v>3</v>
      </c>
    </row>
    <row r="147" spans="1:33" ht="15.75" customHeight="1">
      <c r="A147" s="33" t="s">
        <v>16</v>
      </c>
      <c r="B147" s="33" t="s">
        <v>275</v>
      </c>
      <c r="C147" s="6"/>
      <c r="D147" s="6"/>
      <c r="E147" s="6"/>
      <c r="F147" s="27">
        <v>3</v>
      </c>
      <c r="G147" s="27">
        <v>3</v>
      </c>
      <c r="H147" s="27">
        <v>1</v>
      </c>
      <c r="I147" s="27">
        <v>2</v>
      </c>
      <c r="J147" s="27">
        <v>1</v>
      </c>
      <c r="K147" s="27">
        <v>1</v>
      </c>
      <c r="L147" s="6"/>
      <c r="M147" s="6"/>
      <c r="N147" s="27">
        <v>3</v>
      </c>
      <c r="O147" s="27">
        <v>1</v>
      </c>
      <c r="P147" s="27">
        <v>1</v>
      </c>
      <c r="Q147" s="27">
        <v>1</v>
      </c>
      <c r="R147" s="27">
        <v>2</v>
      </c>
      <c r="S147" s="27">
        <v>1</v>
      </c>
      <c r="T147" s="6"/>
      <c r="U147" s="6"/>
      <c r="V147" s="27">
        <v>5</v>
      </c>
      <c r="W147" s="6"/>
      <c r="X147" s="27">
        <v>2</v>
      </c>
      <c r="Y147" s="6"/>
      <c r="Z147" s="27">
        <v>3</v>
      </c>
      <c r="AA147" s="27">
        <v>2</v>
      </c>
      <c r="AB147" s="27">
        <v>3</v>
      </c>
      <c r="AC147" s="6"/>
      <c r="AD147" s="27">
        <v>5</v>
      </c>
      <c r="AE147" s="27">
        <v>1</v>
      </c>
      <c r="AF147" s="6"/>
      <c r="AG147" s="6">
        <f t="shared" si="0"/>
        <v>41</v>
      </c>
    </row>
    <row r="148" spans="1:33" ht="15.75" customHeight="1">
      <c r="A148" s="33" t="s">
        <v>16</v>
      </c>
      <c r="B148" s="33" t="s">
        <v>276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6">
        <f t="shared" si="0"/>
        <v>0</v>
      </c>
    </row>
    <row r="149" spans="1:33" ht="15.75" customHeight="1">
      <c r="A149" s="33" t="s">
        <v>16</v>
      </c>
      <c r="B149" s="33" t="s">
        <v>277</v>
      </c>
      <c r="C149" s="6"/>
      <c r="D149" s="6"/>
      <c r="E149" s="27">
        <v>3</v>
      </c>
      <c r="F149" s="6"/>
      <c r="G149" s="27">
        <v>1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27">
        <v>1</v>
      </c>
      <c r="AG149" s="6">
        <f t="shared" si="0"/>
        <v>5</v>
      </c>
    </row>
    <row r="150" spans="1:33" ht="15.75" customHeight="1">
      <c r="A150" s="33" t="s">
        <v>16</v>
      </c>
      <c r="B150" s="33" t="s">
        <v>278</v>
      </c>
      <c r="C150" s="28">
        <v>2</v>
      </c>
      <c r="D150" s="28">
        <v>3</v>
      </c>
      <c r="E150" s="28">
        <v>1</v>
      </c>
      <c r="F150" s="9"/>
      <c r="G150" s="28">
        <v>4</v>
      </c>
      <c r="H150" s="28">
        <v>8</v>
      </c>
      <c r="I150" s="28">
        <v>5</v>
      </c>
      <c r="J150" s="28">
        <v>6</v>
      </c>
      <c r="K150" s="28">
        <v>9</v>
      </c>
      <c r="L150" s="28">
        <v>8</v>
      </c>
      <c r="M150" s="28">
        <v>2</v>
      </c>
      <c r="N150" s="28">
        <v>4</v>
      </c>
      <c r="O150" s="28">
        <v>3</v>
      </c>
      <c r="P150" s="28">
        <v>6</v>
      </c>
      <c r="Q150" s="28">
        <v>3</v>
      </c>
      <c r="R150" s="28">
        <v>2</v>
      </c>
      <c r="S150" s="28">
        <v>4</v>
      </c>
      <c r="T150" s="28">
        <v>6</v>
      </c>
      <c r="U150" s="28">
        <v>3</v>
      </c>
      <c r="V150" s="28">
        <v>7</v>
      </c>
      <c r="W150" s="28">
        <v>5</v>
      </c>
      <c r="X150" s="28">
        <v>6</v>
      </c>
      <c r="Y150" s="9"/>
      <c r="Z150" s="9"/>
      <c r="AA150" s="28">
        <v>5</v>
      </c>
      <c r="AB150" s="28">
        <v>7</v>
      </c>
      <c r="AC150" s="9"/>
      <c r="AD150" s="28">
        <v>5</v>
      </c>
      <c r="AE150" s="28">
        <v>2</v>
      </c>
      <c r="AF150" s="28">
        <v>10</v>
      </c>
      <c r="AG150" s="6">
        <f t="shared" si="0"/>
        <v>126</v>
      </c>
    </row>
    <row r="151" spans="1:33" ht="15.75" customHeight="1">
      <c r="A151" s="33" t="s">
        <v>16</v>
      </c>
      <c r="B151" s="33" t="s">
        <v>279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27">
        <v>1</v>
      </c>
      <c r="AD151" s="6"/>
      <c r="AE151" s="6"/>
      <c r="AF151" s="6"/>
      <c r="AG151" s="6">
        <f t="shared" si="0"/>
        <v>1</v>
      </c>
    </row>
    <row r="152" spans="1:33" ht="15.75" customHeight="1">
      <c r="A152" s="33" t="s">
        <v>16</v>
      </c>
      <c r="B152" s="33" t="s">
        <v>280</v>
      </c>
      <c r="C152" s="28">
        <v>32</v>
      </c>
      <c r="D152" s="28">
        <v>28</v>
      </c>
      <c r="E152" s="28">
        <v>19</v>
      </c>
      <c r="F152" s="28">
        <v>3</v>
      </c>
      <c r="G152" s="28">
        <v>3</v>
      </c>
      <c r="H152" s="28">
        <v>7</v>
      </c>
      <c r="I152" s="28">
        <v>5</v>
      </c>
      <c r="J152" s="28">
        <v>5</v>
      </c>
      <c r="K152" s="28">
        <v>4</v>
      </c>
      <c r="L152" s="28">
        <v>4</v>
      </c>
      <c r="M152" s="28">
        <v>12</v>
      </c>
      <c r="N152" s="28">
        <v>4</v>
      </c>
      <c r="O152" s="28">
        <v>6</v>
      </c>
      <c r="P152" s="28">
        <v>4</v>
      </c>
      <c r="Q152" s="28">
        <v>5</v>
      </c>
      <c r="R152" s="28">
        <v>10</v>
      </c>
      <c r="S152" s="28">
        <v>10</v>
      </c>
      <c r="T152" s="28">
        <v>11</v>
      </c>
      <c r="U152" s="9"/>
      <c r="V152" s="9"/>
      <c r="W152" s="28">
        <v>11</v>
      </c>
      <c r="X152" s="28">
        <v>26</v>
      </c>
      <c r="Y152" s="28">
        <v>8</v>
      </c>
      <c r="Z152" s="28">
        <v>17</v>
      </c>
      <c r="AA152" s="28">
        <v>12</v>
      </c>
      <c r="AB152" s="28">
        <v>5</v>
      </c>
      <c r="AC152" s="28">
        <v>2</v>
      </c>
      <c r="AD152" s="28">
        <v>4</v>
      </c>
      <c r="AE152" s="28">
        <v>2</v>
      </c>
      <c r="AF152" s="28">
        <v>3</v>
      </c>
      <c r="AG152" s="6">
        <f t="shared" si="0"/>
        <v>262</v>
      </c>
    </row>
    <row r="153" spans="1:33" ht="15.75" customHeight="1">
      <c r="A153" s="33" t="s">
        <v>16</v>
      </c>
      <c r="B153" s="33" t="s">
        <v>281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27">
        <v>1</v>
      </c>
      <c r="Q153" s="6"/>
      <c r="R153" s="6"/>
      <c r="S153" s="6"/>
      <c r="T153" s="6"/>
      <c r="U153" s="6"/>
      <c r="V153" s="6"/>
      <c r="W153" s="6"/>
      <c r="X153" s="27">
        <v>2</v>
      </c>
      <c r="Y153" s="6"/>
      <c r="Z153" s="6"/>
      <c r="AA153" s="6"/>
      <c r="AB153" s="6"/>
      <c r="AC153" s="27">
        <v>1</v>
      </c>
      <c r="AD153" s="6"/>
      <c r="AE153" s="6"/>
      <c r="AF153" s="6"/>
      <c r="AG153" s="6">
        <f t="shared" si="0"/>
        <v>4</v>
      </c>
    </row>
    <row r="154" spans="1:33" ht="15.75" customHeight="1">
      <c r="A154" s="33" t="s">
        <v>16</v>
      </c>
      <c r="B154" s="33" t="s">
        <v>282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6">
        <f t="shared" si="0"/>
        <v>0</v>
      </c>
    </row>
    <row r="155" spans="1:33" ht="15.75" customHeight="1">
      <c r="A155" s="33" t="s">
        <v>16</v>
      </c>
      <c r="B155" s="33" t="s">
        <v>283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>
        <f t="shared" si="0"/>
        <v>0</v>
      </c>
    </row>
    <row r="156" spans="1:33" ht="15.75" customHeight="1">
      <c r="A156" s="33" t="s">
        <v>16</v>
      </c>
      <c r="B156" s="33" t="s">
        <v>284</v>
      </c>
      <c r="C156" s="9"/>
      <c r="D156" s="28">
        <v>3</v>
      </c>
      <c r="E156" s="9"/>
      <c r="F156" s="9"/>
      <c r="G156" s="28">
        <v>2</v>
      </c>
      <c r="H156" s="28">
        <v>1</v>
      </c>
      <c r="I156" s="9"/>
      <c r="J156" s="9"/>
      <c r="K156" s="9"/>
      <c r="L156" s="28">
        <v>4</v>
      </c>
      <c r="M156" s="28">
        <v>2</v>
      </c>
      <c r="N156" s="9"/>
      <c r="O156" s="9"/>
      <c r="P156" s="28">
        <v>1</v>
      </c>
      <c r="Q156" s="28">
        <v>1</v>
      </c>
      <c r="R156" s="9"/>
      <c r="S156" s="9"/>
      <c r="T156" s="9"/>
      <c r="U156" s="28">
        <v>3</v>
      </c>
      <c r="V156" s="28">
        <v>4</v>
      </c>
      <c r="W156" s="28">
        <v>1</v>
      </c>
      <c r="X156" s="9"/>
      <c r="Y156" s="9"/>
      <c r="Z156" s="28">
        <v>1</v>
      </c>
      <c r="AA156" s="28">
        <v>1</v>
      </c>
      <c r="AB156" s="9"/>
      <c r="AC156" s="9"/>
      <c r="AD156" s="28">
        <v>1</v>
      </c>
      <c r="AE156" s="9"/>
      <c r="AF156" s="28">
        <v>1</v>
      </c>
      <c r="AG156" s="6">
        <f t="shared" si="0"/>
        <v>26</v>
      </c>
    </row>
    <row r="157" spans="1:33" ht="15.75" customHeight="1">
      <c r="A157" s="33" t="s">
        <v>16</v>
      </c>
      <c r="B157" s="33" t="s">
        <v>285</v>
      </c>
      <c r="C157" s="6"/>
      <c r="D157" s="6"/>
      <c r="E157" s="6"/>
      <c r="F157" s="6"/>
      <c r="G157" s="6"/>
      <c r="H157" s="6"/>
      <c r="I157" s="6"/>
      <c r="J157" s="6"/>
      <c r="K157" s="6"/>
      <c r="L157" s="27">
        <v>2</v>
      </c>
      <c r="M157" s="6"/>
      <c r="N157" s="6"/>
      <c r="O157" s="27">
        <v>1</v>
      </c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>
        <f t="shared" si="0"/>
        <v>3</v>
      </c>
    </row>
    <row r="158" spans="1:33" ht="15.75" customHeight="1">
      <c r="A158" s="33" t="s">
        <v>16</v>
      </c>
      <c r="B158" s="33" t="s">
        <v>286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6">
        <f t="shared" si="0"/>
        <v>0</v>
      </c>
    </row>
    <row r="159" spans="1:33" ht="15.75" customHeight="1">
      <c r="A159" s="33" t="s">
        <v>16</v>
      </c>
      <c r="B159" s="33" t="s">
        <v>287</v>
      </c>
      <c r="C159" s="6"/>
      <c r="D159" s="27">
        <v>5</v>
      </c>
      <c r="E159" s="6"/>
      <c r="F159" s="27">
        <v>1</v>
      </c>
      <c r="G159" s="27">
        <v>4</v>
      </c>
      <c r="H159" s="6"/>
      <c r="I159" s="6"/>
      <c r="J159" s="27">
        <v>1</v>
      </c>
      <c r="K159" s="27">
        <v>1</v>
      </c>
      <c r="L159" s="27">
        <v>4</v>
      </c>
      <c r="M159" s="27">
        <v>2</v>
      </c>
      <c r="N159" s="27">
        <v>1</v>
      </c>
      <c r="O159" s="27">
        <v>1</v>
      </c>
      <c r="P159" s="27">
        <v>2</v>
      </c>
      <c r="Q159" s="27">
        <v>1</v>
      </c>
      <c r="R159" s="6"/>
      <c r="S159" s="6"/>
      <c r="T159" s="6"/>
      <c r="U159" s="27">
        <v>3</v>
      </c>
      <c r="V159" s="27">
        <v>2</v>
      </c>
      <c r="W159" s="27">
        <v>1</v>
      </c>
      <c r="X159" s="27">
        <v>1</v>
      </c>
      <c r="Y159" s="27">
        <v>1</v>
      </c>
      <c r="Z159" s="27">
        <v>1</v>
      </c>
      <c r="AA159" s="6"/>
      <c r="AB159" s="6"/>
      <c r="AC159" s="6"/>
      <c r="AD159" s="27">
        <v>3</v>
      </c>
      <c r="AE159" s="6"/>
      <c r="AF159" s="27">
        <v>1</v>
      </c>
      <c r="AG159" s="6">
        <f t="shared" si="0"/>
        <v>36</v>
      </c>
    </row>
    <row r="160" spans="1:33" ht="15.75" customHeight="1">
      <c r="A160" s="33" t="s">
        <v>16</v>
      </c>
      <c r="B160" s="33" t="s">
        <v>288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6">
        <f t="shared" si="0"/>
        <v>0</v>
      </c>
    </row>
    <row r="161" spans="1:33" ht="15.75" customHeight="1">
      <c r="A161" s="33" t="s">
        <v>16</v>
      </c>
      <c r="B161" s="33" t="s">
        <v>289</v>
      </c>
      <c r="C161" s="6"/>
      <c r="D161" s="6"/>
      <c r="E161" s="6"/>
      <c r="F161" s="6"/>
      <c r="G161" s="27">
        <v>5</v>
      </c>
      <c r="H161" s="6"/>
      <c r="I161" s="27">
        <v>3</v>
      </c>
      <c r="J161" s="27">
        <v>1</v>
      </c>
      <c r="K161" s="27">
        <v>1</v>
      </c>
      <c r="L161" s="27">
        <v>3</v>
      </c>
      <c r="M161" s="6"/>
      <c r="N161" s="27">
        <v>4</v>
      </c>
      <c r="O161" s="6"/>
      <c r="P161" s="6"/>
      <c r="Q161" s="6"/>
      <c r="R161" s="6"/>
      <c r="S161" s="27">
        <v>2</v>
      </c>
      <c r="T161" s="6"/>
      <c r="U161" s="27">
        <v>1</v>
      </c>
      <c r="V161" s="27">
        <v>2</v>
      </c>
      <c r="W161" s="27">
        <v>1</v>
      </c>
      <c r="X161" s="6"/>
      <c r="Y161" s="27">
        <v>1</v>
      </c>
      <c r="Z161" s="27">
        <v>1</v>
      </c>
      <c r="AA161" s="6"/>
      <c r="AB161" s="27">
        <v>1</v>
      </c>
      <c r="AC161" s="6"/>
      <c r="AD161" s="6"/>
      <c r="AE161" s="6"/>
      <c r="AF161" s="6"/>
      <c r="AG161" s="6">
        <f t="shared" si="0"/>
        <v>26</v>
      </c>
    </row>
    <row r="162" spans="1:33" ht="15.75" customHeight="1">
      <c r="A162" s="33" t="s">
        <v>16</v>
      </c>
      <c r="B162" s="33" t="s">
        <v>290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28">
        <v>1</v>
      </c>
      <c r="N162" s="28">
        <v>1</v>
      </c>
      <c r="O162" s="9"/>
      <c r="P162" s="28">
        <v>3</v>
      </c>
      <c r="Q162" s="9"/>
      <c r="R162" s="9"/>
      <c r="S162" s="9"/>
      <c r="T162" s="28">
        <v>1</v>
      </c>
      <c r="U162" s="9"/>
      <c r="V162" s="9"/>
      <c r="W162" s="9"/>
      <c r="X162" s="28">
        <v>2</v>
      </c>
      <c r="Y162" s="9"/>
      <c r="Z162" s="9"/>
      <c r="AA162" s="9"/>
      <c r="AB162" s="9"/>
      <c r="AC162" s="9"/>
      <c r="AD162" s="9"/>
      <c r="AE162" s="28">
        <v>1</v>
      </c>
      <c r="AF162" s="9"/>
      <c r="AG162" s="6">
        <f t="shared" si="0"/>
        <v>9</v>
      </c>
    </row>
    <row r="163" spans="1:33" ht="15.75" customHeight="1">
      <c r="A163" s="34" t="s">
        <v>17</v>
      </c>
      <c r="B163" s="34" t="s">
        <v>291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>
        <f t="shared" si="0"/>
        <v>0</v>
      </c>
    </row>
    <row r="164" spans="1:33" ht="15.75" customHeight="1">
      <c r="A164" s="34" t="s">
        <v>17</v>
      </c>
      <c r="B164" s="34" t="s">
        <v>292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6">
        <f t="shared" si="0"/>
        <v>0</v>
      </c>
    </row>
    <row r="165" spans="1:33" ht="15.75" customHeight="1">
      <c r="A165" s="34" t="s">
        <v>17</v>
      </c>
      <c r="B165" s="34" t="s">
        <v>293</v>
      </c>
      <c r="C165" s="6"/>
      <c r="D165" s="6"/>
      <c r="E165" s="6"/>
      <c r="F165" s="6"/>
      <c r="G165" s="6"/>
      <c r="H165" s="6"/>
      <c r="I165" s="6"/>
      <c r="J165" s="6"/>
      <c r="K165" s="27">
        <v>5</v>
      </c>
      <c r="L165" s="6"/>
      <c r="M165" s="27">
        <v>3</v>
      </c>
      <c r="N165" s="6"/>
      <c r="O165" s="27">
        <v>1</v>
      </c>
      <c r="P165" s="6"/>
      <c r="Q165" s="27">
        <v>1</v>
      </c>
      <c r="R165" s="27">
        <v>2</v>
      </c>
      <c r="S165" s="6"/>
      <c r="T165" s="6"/>
      <c r="U165" s="27">
        <v>2</v>
      </c>
      <c r="V165" s="27">
        <v>2</v>
      </c>
      <c r="W165" s="27">
        <v>1</v>
      </c>
      <c r="X165" s="27">
        <v>2</v>
      </c>
      <c r="Y165" s="27">
        <v>1</v>
      </c>
      <c r="Z165" s="27">
        <v>1</v>
      </c>
      <c r="AA165" s="27">
        <v>2</v>
      </c>
      <c r="AB165" s="6"/>
      <c r="AC165" s="27">
        <v>3</v>
      </c>
      <c r="AD165" s="27">
        <v>1</v>
      </c>
      <c r="AE165" s="6"/>
      <c r="AF165" s="6"/>
      <c r="AG165" s="6">
        <f t="shared" si="0"/>
        <v>27</v>
      </c>
    </row>
    <row r="166" spans="1:33" ht="15.75" customHeight="1">
      <c r="A166" s="34" t="s">
        <v>17</v>
      </c>
      <c r="B166" s="34" t="s">
        <v>294</v>
      </c>
      <c r="C166" s="9"/>
      <c r="D166" s="9"/>
      <c r="E166" s="9"/>
      <c r="F166" s="9"/>
      <c r="G166" s="9"/>
      <c r="H166" s="28">
        <v>2</v>
      </c>
      <c r="I166" s="9"/>
      <c r="J166" s="9"/>
      <c r="K166" s="28">
        <v>1</v>
      </c>
      <c r="L166" s="9"/>
      <c r="M166" s="9"/>
      <c r="N166" s="28">
        <v>2</v>
      </c>
      <c r="O166" s="9"/>
      <c r="P166" s="9"/>
      <c r="Q166" s="9"/>
      <c r="R166" s="28">
        <v>1</v>
      </c>
      <c r="S166" s="9"/>
      <c r="T166" s="9"/>
      <c r="U166" s="9"/>
      <c r="V166" s="28">
        <v>2</v>
      </c>
      <c r="W166" s="9"/>
      <c r="X166" s="9"/>
      <c r="Y166" s="9"/>
      <c r="Z166" s="9"/>
      <c r="AA166" s="9"/>
      <c r="AB166" s="28">
        <v>1</v>
      </c>
      <c r="AC166" s="9"/>
      <c r="AD166" s="9"/>
      <c r="AE166" s="9"/>
      <c r="AF166" s="9"/>
      <c r="AG166" s="6">
        <f t="shared" si="0"/>
        <v>9</v>
      </c>
    </row>
    <row r="167" spans="1:33" ht="15.75" customHeight="1">
      <c r="A167" s="34" t="s">
        <v>17</v>
      </c>
      <c r="B167" s="34" t="s">
        <v>295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7">
        <v>1</v>
      </c>
      <c r="O167" s="6"/>
      <c r="P167" s="6"/>
      <c r="Q167" s="6"/>
      <c r="R167" s="6"/>
      <c r="S167" s="6"/>
      <c r="T167" s="6"/>
      <c r="U167" s="6"/>
      <c r="V167" s="27">
        <v>2</v>
      </c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>
        <f t="shared" si="0"/>
        <v>3</v>
      </c>
    </row>
    <row r="168" spans="1:33" ht="15.75" customHeight="1">
      <c r="A168" s="34" t="s">
        <v>17</v>
      </c>
      <c r="B168" s="34" t="s">
        <v>296</v>
      </c>
      <c r="C168" s="28">
        <v>19</v>
      </c>
      <c r="D168" s="28">
        <v>35</v>
      </c>
      <c r="E168" s="28">
        <v>57</v>
      </c>
      <c r="F168" s="28">
        <v>26</v>
      </c>
      <c r="G168" s="28">
        <v>26</v>
      </c>
      <c r="H168" s="28">
        <v>30</v>
      </c>
      <c r="I168" s="28">
        <v>93</v>
      </c>
      <c r="J168" s="28">
        <v>33</v>
      </c>
      <c r="K168" s="28">
        <v>37</v>
      </c>
      <c r="L168" s="28">
        <v>32</v>
      </c>
      <c r="M168" s="28">
        <v>40</v>
      </c>
      <c r="N168" s="28">
        <v>23</v>
      </c>
      <c r="O168" s="28">
        <v>43</v>
      </c>
      <c r="P168" s="28">
        <v>35</v>
      </c>
      <c r="Q168" s="28">
        <v>43</v>
      </c>
      <c r="R168" s="28">
        <v>41</v>
      </c>
      <c r="S168" s="28">
        <v>42</v>
      </c>
      <c r="T168" s="28">
        <v>25</v>
      </c>
      <c r="U168" s="28">
        <v>51</v>
      </c>
      <c r="V168" s="28">
        <v>30</v>
      </c>
      <c r="W168" s="28">
        <v>25</v>
      </c>
      <c r="X168" s="28">
        <v>43</v>
      </c>
      <c r="Y168" s="28">
        <v>41</v>
      </c>
      <c r="Z168" s="28">
        <v>45</v>
      </c>
      <c r="AA168" s="28">
        <v>35</v>
      </c>
      <c r="AB168" s="28">
        <v>19</v>
      </c>
      <c r="AC168" s="28">
        <v>27</v>
      </c>
      <c r="AD168" s="28">
        <v>21</v>
      </c>
      <c r="AE168" s="28">
        <v>5</v>
      </c>
      <c r="AF168" s="28">
        <v>23</v>
      </c>
      <c r="AG168" s="6">
        <f t="shared" si="0"/>
        <v>1045</v>
      </c>
    </row>
    <row r="169" spans="1:33" ht="15.75" customHeight="1">
      <c r="A169" s="34" t="s">
        <v>17</v>
      </c>
      <c r="B169" s="34" t="s">
        <v>297</v>
      </c>
      <c r="C169" s="6"/>
      <c r="D169" s="27">
        <v>2</v>
      </c>
      <c r="E169" s="6"/>
      <c r="F169" s="6"/>
      <c r="G169" s="6"/>
      <c r="H169" s="6"/>
      <c r="I169" s="6"/>
      <c r="J169" s="6"/>
      <c r="K169" s="27">
        <v>4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27">
        <v>1</v>
      </c>
      <c r="X169" s="27">
        <v>2</v>
      </c>
      <c r="Y169" s="6"/>
      <c r="Z169" s="27">
        <v>2</v>
      </c>
      <c r="AA169" s="6"/>
      <c r="AB169" s="27">
        <v>2</v>
      </c>
      <c r="AC169" s="27">
        <v>1</v>
      </c>
      <c r="AD169" s="27">
        <v>1</v>
      </c>
      <c r="AE169" s="6"/>
      <c r="AF169" s="6"/>
      <c r="AG169" s="6">
        <f t="shared" si="0"/>
        <v>15</v>
      </c>
    </row>
    <row r="170" spans="1:33" ht="15.75" customHeight="1">
      <c r="A170" s="34" t="s">
        <v>17</v>
      </c>
      <c r="B170" s="34" t="s">
        <v>298</v>
      </c>
      <c r="C170" s="9"/>
      <c r="D170" s="9"/>
      <c r="E170" s="9"/>
      <c r="F170" s="9"/>
      <c r="G170" s="9"/>
      <c r="H170" s="9"/>
      <c r="I170" s="9"/>
      <c r="J170" s="9"/>
      <c r="K170" s="28">
        <v>1</v>
      </c>
      <c r="L170" s="9"/>
      <c r="M170" s="9"/>
      <c r="N170" s="9"/>
      <c r="O170" s="9"/>
      <c r="P170" s="9"/>
      <c r="Q170" s="9"/>
      <c r="R170" s="9"/>
      <c r="S170" s="9"/>
      <c r="T170" s="9"/>
      <c r="U170" s="28">
        <v>1</v>
      </c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6">
        <f t="shared" si="0"/>
        <v>2</v>
      </c>
    </row>
    <row r="171" spans="1:33" ht="15.75" customHeight="1">
      <c r="A171" s="34" t="s">
        <v>17</v>
      </c>
      <c r="B171" s="34" t="s">
        <v>299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7">
        <v>1</v>
      </c>
      <c r="O171" s="6"/>
      <c r="P171" s="6"/>
      <c r="Q171" s="6"/>
      <c r="R171" s="6"/>
      <c r="S171" s="6"/>
      <c r="T171" s="6"/>
      <c r="U171" s="6"/>
      <c r="V171" s="27">
        <v>1</v>
      </c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>
        <f t="shared" si="0"/>
        <v>2</v>
      </c>
    </row>
    <row r="172" spans="1:33" ht="15.75" customHeight="1">
      <c r="A172" s="34" t="s">
        <v>17</v>
      </c>
      <c r="B172" s="34" t="s">
        <v>300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28">
        <v>1</v>
      </c>
      <c r="AA172" s="9"/>
      <c r="AB172" s="9"/>
      <c r="AC172" s="9"/>
      <c r="AD172" s="9"/>
      <c r="AE172" s="9"/>
      <c r="AF172" s="9"/>
      <c r="AG172" s="6">
        <f t="shared" si="0"/>
        <v>1</v>
      </c>
    </row>
    <row r="173" spans="1:33" ht="15.75" customHeight="1">
      <c r="A173" s="34" t="s">
        <v>17</v>
      </c>
      <c r="B173" s="34" t="s">
        <v>301</v>
      </c>
      <c r="C173" s="6"/>
      <c r="D173" s="6"/>
      <c r="E173" s="27">
        <v>1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27">
        <v>1</v>
      </c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>
        <f t="shared" si="0"/>
        <v>2</v>
      </c>
    </row>
    <row r="174" spans="1:33" ht="15.75" customHeight="1">
      <c r="A174" s="34" t="s">
        <v>17</v>
      </c>
      <c r="B174" s="34" t="s">
        <v>302</v>
      </c>
      <c r="C174" s="9"/>
      <c r="D174" s="9"/>
      <c r="E174" s="28">
        <v>1</v>
      </c>
      <c r="F174" s="9"/>
      <c r="G174" s="9"/>
      <c r="H174" s="9"/>
      <c r="I174" s="9"/>
      <c r="J174" s="28">
        <v>1</v>
      </c>
      <c r="K174" s="28">
        <v>2</v>
      </c>
      <c r="L174" s="28">
        <v>3</v>
      </c>
      <c r="M174" s="28">
        <v>1</v>
      </c>
      <c r="N174" s="9"/>
      <c r="O174" s="9"/>
      <c r="P174" s="28">
        <v>6</v>
      </c>
      <c r="Q174" s="9"/>
      <c r="R174" s="9"/>
      <c r="S174" s="28">
        <v>3</v>
      </c>
      <c r="T174" s="9"/>
      <c r="U174" s="28">
        <v>2</v>
      </c>
      <c r="V174" s="28">
        <v>3</v>
      </c>
      <c r="W174" s="9"/>
      <c r="X174" s="28">
        <v>3</v>
      </c>
      <c r="Y174" s="9"/>
      <c r="Z174" s="28">
        <v>2</v>
      </c>
      <c r="AA174" s="9"/>
      <c r="AB174" s="9"/>
      <c r="AC174" s="9"/>
      <c r="AD174" s="28">
        <v>1</v>
      </c>
      <c r="AE174" s="9"/>
      <c r="AF174" s="28">
        <v>1</v>
      </c>
      <c r="AG174" s="6">
        <f t="shared" si="0"/>
        <v>29</v>
      </c>
    </row>
    <row r="175" spans="1:33" ht="15.75" customHeight="1">
      <c r="A175" s="34" t="s">
        <v>17</v>
      </c>
      <c r="B175" s="34" t="s">
        <v>303</v>
      </c>
      <c r="C175" s="27">
        <v>6</v>
      </c>
      <c r="D175" s="27">
        <v>5</v>
      </c>
      <c r="E175" s="6"/>
      <c r="F175" s="27">
        <v>6</v>
      </c>
      <c r="G175" s="27">
        <v>10</v>
      </c>
      <c r="H175" s="27">
        <v>9</v>
      </c>
      <c r="I175" s="27">
        <v>1</v>
      </c>
      <c r="J175" s="27">
        <v>3</v>
      </c>
      <c r="K175" s="27">
        <v>3</v>
      </c>
      <c r="L175" s="6"/>
      <c r="M175" s="6"/>
      <c r="N175" s="27">
        <v>3</v>
      </c>
      <c r="O175" s="27">
        <v>4</v>
      </c>
      <c r="P175" s="27">
        <v>9</v>
      </c>
      <c r="Q175" s="6"/>
      <c r="R175" s="27">
        <v>2</v>
      </c>
      <c r="S175" s="27">
        <v>1</v>
      </c>
      <c r="T175" s="27">
        <v>8</v>
      </c>
      <c r="U175" s="27">
        <v>4</v>
      </c>
      <c r="V175" s="27">
        <v>1</v>
      </c>
      <c r="W175" s="27">
        <v>2</v>
      </c>
      <c r="X175" s="27">
        <v>6</v>
      </c>
      <c r="Y175" s="27">
        <v>2</v>
      </c>
      <c r="Z175" s="6"/>
      <c r="AA175" s="27">
        <v>1</v>
      </c>
      <c r="AB175" s="27">
        <v>3</v>
      </c>
      <c r="AC175" s="6"/>
      <c r="AD175" s="27">
        <v>8</v>
      </c>
      <c r="AE175" s="27">
        <v>5</v>
      </c>
      <c r="AF175" s="6"/>
      <c r="AG175" s="6">
        <f t="shared" si="0"/>
        <v>102</v>
      </c>
    </row>
    <row r="176" spans="1:33" ht="15.75" customHeight="1">
      <c r="A176" s="34" t="s">
        <v>17</v>
      </c>
      <c r="B176" s="34" t="s">
        <v>304</v>
      </c>
      <c r="C176" s="28">
        <v>5</v>
      </c>
      <c r="D176" s="28">
        <v>1</v>
      </c>
      <c r="E176" s="9"/>
      <c r="F176" s="9"/>
      <c r="G176" s="9"/>
      <c r="H176" s="9"/>
      <c r="I176" s="9"/>
      <c r="J176" s="9"/>
      <c r="K176" s="28">
        <v>5</v>
      </c>
      <c r="L176" s="9"/>
      <c r="M176" s="28">
        <v>4</v>
      </c>
      <c r="N176" s="28">
        <v>1</v>
      </c>
      <c r="O176" s="9"/>
      <c r="P176" s="28">
        <v>2</v>
      </c>
      <c r="Q176" s="9"/>
      <c r="R176" s="9"/>
      <c r="S176" s="9"/>
      <c r="T176" s="28">
        <v>1</v>
      </c>
      <c r="U176" s="9"/>
      <c r="V176" s="9"/>
      <c r="W176" s="9"/>
      <c r="X176" s="9"/>
      <c r="Y176" s="9"/>
      <c r="Z176" s="28">
        <v>1</v>
      </c>
      <c r="AA176" s="28">
        <v>1</v>
      </c>
      <c r="AB176" s="9"/>
      <c r="AC176" s="9"/>
      <c r="AD176" s="9"/>
      <c r="AE176" s="9"/>
      <c r="AF176" s="9"/>
      <c r="AG176" s="6">
        <f t="shared" si="0"/>
        <v>21</v>
      </c>
    </row>
    <row r="177" spans="1:33" ht="15.75" customHeight="1">
      <c r="A177" s="34" t="s">
        <v>17</v>
      </c>
      <c r="B177" s="34" t="s">
        <v>305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>
        <f t="shared" si="0"/>
        <v>0</v>
      </c>
    </row>
    <row r="178" spans="1:33" ht="15.75" customHeight="1">
      <c r="A178" s="34" t="s">
        <v>17</v>
      </c>
      <c r="B178" s="34" t="s">
        <v>306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6">
        <f t="shared" si="0"/>
        <v>0</v>
      </c>
    </row>
    <row r="179" spans="1:33" ht="15.75" customHeight="1">
      <c r="A179" s="34" t="s">
        <v>17</v>
      </c>
      <c r="B179" s="34" t="s">
        <v>307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>
        <f t="shared" si="0"/>
        <v>0</v>
      </c>
    </row>
    <row r="180" spans="1:33" ht="15.75" customHeight="1">
      <c r="A180" s="34" t="s">
        <v>17</v>
      </c>
      <c r="B180" s="34" t="s">
        <v>308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6">
        <f t="shared" si="0"/>
        <v>0</v>
      </c>
    </row>
    <row r="181" spans="1:33" ht="15.75" customHeight="1">
      <c r="A181" s="34" t="s">
        <v>17</v>
      </c>
      <c r="B181" s="34" t="s">
        <v>309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27">
        <v>3</v>
      </c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>
        <f t="shared" si="0"/>
        <v>3</v>
      </c>
    </row>
    <row r="182" spans="1:33" ht="15.75" customHeight="1">
      <c r="A182" s="34" t="s">
        <v>17</v>
      </c>
      <c r="B182" s="34" t="s">
        <v>310</v>
      </c>
      <c r="C182" s="28">
        <v>2</v>
      </c>
      <c r="D182" s="9"/>
      <c r="E182" s="28">
        <v>1</v>
      </c>
      <c r="F182" s="9"/>
      <c r="G182" s="9"/>
      <c r="H182" s="9"/>
      <c r="I182" s="28">
        <v>4</v>
      </c>
      <c r="J182" s="28">
        <v>1</v>
      </c>
      <c r="K182" s="28">
        <v>1</v>
      </c>
      <c r="L182" s="9"/>
      <c r="M182" s="9"/>
      <c r="N182" s="9"/>
      <c r="O182" s="28">
        <v>6</v>
      </c>
      <c r="P182" s="9"/>
      <c r="Q182" s="28">
        <v>3</v>
      </c>
      <c r="R182" s="28">
        <v>2</v>
      </c>
      <c r="S182" s="28">
        <v>2</v>
      </c>
      <c r="T182" s="9"/>
      <c r="U182" s="28">
        <v>7</v>
      </c>
      <c r="V182" s="9"/>
      <c r="W182" s="28">
        <v>1</v>
      </c>
      <c r="X182" s="9"/>
      <c r="Y182" s="28">
        <v>1</v>
      </c>
      <c r="Z182" s="28">
        <v>2</v>
      </c>
      <c r="AA182" s="28">
        <v>1</v>
      </c>
      <c r="AB182" s="9"/>
      <c r="AC182" s="9"/>
      <c r="AD182" s="9"/>
      <c r="AE182" s="9"/>
      <c r="AF182" s="9"/>
      <c r="AG182" s="6">
        <f t="shared" si="0"/>
        <v>34</v>
      </c>
    </row>
    <row r="183" spans="1:33" ht="15.75" customHeight="1">
      <c r="A183" s="34" t="s">
        <v>17</v>
      </c>
      <c r="B183" s="34" t="s">
        <v>311</v>
      </c>
      <c r="C183" s="6"/>
      <c r="D183" s="6"/>
      <c r="E183" s="6"/>
      <c r="F183" s="6"/>
      <c r="G183" s="6"/>
      <c r="H183" s="27">
        <v>1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27">
        <v>3</v>
      </c>
      <c r="Y183" s="6"/>
      <c r="Z183" s="27">
        <v>4</v>
      </c>
      <c r="AA183" s="6"/>
      <c r="AB183" s="6"/>
      <c r="AC183" s="6"/>
      <c r="AD183" s="6"/>
      <c r="AE183" s="6"/>
      <c r="AF183" s="6"/>
      <c r="AG183" s="6">
        <f t="shared" si="0"/>
        <v>8</v>
      </c>
    </row>
    <row r="184" spans="1:33" ht="15.75" customHeight="1">
      <c r="A184" s="34" t="s">
        <v>17</v>
      </c>
      <c r="B184" s="34" t="s">
        <v>312</v>
      </c>
      <c r="C184" s="9"/>
      <c r="D184" s="9"/>
      <c r="E184" s="28">
        <v>18</v>
      </c>
      <c r="F184" s="9"/>
      <c r="G184" s="9"/>
      <c r="H184" s="28">
        <v>3</v>
      </c>
      <c r="I184" s="28">
        <v>8</v>
      </c>
      <c r="J184" s="9"/>
      <c r="K184" s="28">
        <v>1</v>
      </c>
      <c r="L184" s="9"/>
      <c r="M184" s="9"/>
      <c r="N184" s="28">
        <v>1</v>
      </c>
      <c r="O184" s="28">
        <v>6</v>
      </c>
      <c r="P184" s="28">
        <v>1</v>
      </c>
      <c r="Q184" s="28">
        <v>2</v>
      </c>
      <c r="R184" s="28">
        <v>3</v>
      </c>
      <c r="S184" s="9"/>
      <c r="T184" s="9"/>
      <c r="U184" s="9"/>
      <c r="V184" s="28">
        <v>1</v>
      </c>
      <c r="W184" s="9"/>
      <c r="X184" s="28">
        <v>3</v>
      </c>
      <c r="Y184" s="28">
        <v>1</v>
      </c>
      <c r="Z184" s="28">
        <v>1</v>
      </c>
      <c r="AA184" s="28">
        <v>1</v>
      </c>
      <c r="AB184" s="9"/>
      <c r="AC184" s="28">
        <v>1</v>
      </c>
      <c r="AD184" s="28">
        <v>2</v>
      </c>
      <c r="AE184" s="9"/>
      <c r="AF184" s="28">
        <v>1</v>
      </c>
      <c r="AG184" s="6">
        <f t="shared" si="0"/>
        <v>54</v>
      </c>
    </row>
    <row r="185" spans="1:33" ht="15.75" customHeight="1">
      <c r="A185" s="34" t="s">
        <v>17</v>
      </c>
      <c r="B185" s="34" t="s">
        <v>313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>
        <f t="shared" si="0"/>
        <v>0</v>
      </c>
    </row>
    <row r="186" spans="1:33" ht="15.75" customHeight="1">
      <c r="A186" s="34" t="s">
        <v>17</v>
      </c>
      <c r="B186" s="34" t="s">
        <v>314</v>
      </c>
      <c r="C186" s="9"/>
      <c r="D186" s="9"/>
      <c r="E186" s="9"/>
      <c r="F186" s="9"/>
      <c r="G186" s="28">
        <v>1</v>
      </c>
      <c r="H186" s="9"/>
      <c r="I186" s="28">
        <v>1</v>
      </c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6">
        <f t="shared" si="0"/>
        <v>2</v>
      </c>
    </row>
    <row r="187" spans="1:33" ht="15.75" customHeight="1">
      <c r="A187" s="34" t="s">
        <v>17</v>
      </c>
      <c r="B187" s="34" t="s">
        <v>315</v>
      </c>
      <c r="C187" s="6"/>
      <c r="D187" s="6"/>
      <c r="E187" s="6"/>
      <c r="F187" s="6"/>
      <c r="G187" s="6"/>
      <c r="H187" s="27">
        <v>2</v>
      </c>
      <c r="I187" s="6"/>
      <c r="J187" s="27">
        <v>1</v>
      </c>
      <c r="K187" s="27">
        <v>3</v>
      </c>
      <c r="L187" s="6"/>
      <c r="M187" s="6"/>
      <c r="N187" s="6"/>
      <c r="O187" s="6"/>
      <c r="P187" s="6"/>
      <c r="Q187" s="6"/>
      <c r="R187" s="6"/>
      <c r="S187" s="6"/>
      <c r="T187" s="6"/>
      <c r="U187" s="27">
        <v>2</v>
      </c>
      <c r="V187" s="6"/>
      <c r="W187" s="6"/>
      <c r="X187" s="6"/>
      <c r="Y187" s="6"/>
      <c r="Z187" s="6"/>
      <c r="AA187" s="27">
        <v>2</v>
      </c>
      <c r="AB187" s="6"/>
      <c r="AC187" s="6"/>
      <c r="AD187" s="27">
        <v>3</v>
      </c>
      <c r="AE187" s="6"/>
      <c r="AF187" s="6"/>
      <c r="AG187" s="6">
        <f t="shared" si="0"/>
        <v>13</v>
      </c>
    </row>
    <row r="188" spans="1:33" ht="15.75" customHeight="1">
      <c r="A188" s="34" t="s">
        <v>17</v>
      </c>
      <c r="B188" s="34" t="s">
        <v>316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28">
        <v>2</v>
      </c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6">
        <f t="shared" si="0"/>
        <v>2</v>
      </c>
    </row>
    <row r="189" spans="1:33" ht="15.75" customHeight="1">
      <c r="A189" s="34" t="s">
        <v>17</v>
      </c>
      <c r="B189" s="34" t="s">
        <v>317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>
        <f t="shared" si="0"/>
        <v>0</v>
      </c>
    </row>
    <row r="190" spans="1:33" ht="15.75" customHeight="1">
      <c r="A190" s="35" t="s">
        <v>18</v>
      </c>
      <c r="B190" s="35" t="s">
        <v>318</v>
      </c>
      <c r="C190" s="28">
        <v>5</v>
      </c>
      <c r="D190" s="28">
        <v>1</v>
      </c>
      <c r="E190" s="28">
        <v>1</v>
      </c>
      <c r="F190" s="28">
        <v>2</v>
      </c>
      <c r="G190" s="28">
        <v>1</v>
      </c>
      <c r="H190" s="28">
        <v>7</v>
      </c>
      <c r="I190" s="28">
        <v>2</v>
      </c>
      <c r="J190" s="9"/>
      <c r="K190" s="28">
        <v>6</v>
      </c>
      <c r="L190" s="28">
        <v>5</v>
      </c>
      <c r="M190" s="28">
        <v>3</v>
      </c>
      <c r="N190" s="28">
        <v>3</v>
      </c>
      <c r="O190" s="28">
        <v>3</v>
      </c>
      <c r="P190" s="28">
        <v>3</v>
      </c>
      <c r="Q190" s="28">
        <v>2</v>
      </c>
      <c r="R190" s="9"/>
      <c r="S190" s="9"/>
      <c r="T190" s="28">
        <v>1</v>
      </c>
      <c r="U190" s="28">
        <v>2</v>
      </c>
      <c r="V190" s="9"/>
      <c r="W190" s="28">
        <v>3</v>
      </c>
      <c r="X190" s="28">
        <v>9</v>
      </c>
      <c r="Y190" s="28">
        <v>1</v>
      </c>
      <c r="Z190" s="28">
        <v>3</v>
      </c>
      <c r="AA190" s="28">
        <v>6</v>
      </c>
      <c r="AB190" s="28">
        <v>2</v>
      </c>
      <c r="AC190" s="28">
        <v>4</v>
      </c>
      <c r="AD190" s="9"/>
      <c r="AE190" s="9"/>
      <c r="AF190" s="28">
        <v>1</v>
      </c>
      <c r="AG190" s="6">
        <f t="shared" si="0"/>
        <v>76</v>
      </c>
    </row>
    <row r="191" spans="1:33" ht="15.75" customHeight="1">
      <c r="A191" s="35" t="s">
        <v>18</v>
      </c>
      <c r="B191" s="35" t="s">
        <v>319</v>
      </c>
      <c r="C191" s="6"/>
      <c r="D191" s="6"/>
      <c r="E191" s="6"/>
      <c r="F191" s="6"/>
      <c r="G191" s="6"/>
      <c r="H191" s="6"/>
      <c r="I191" s="6"/>
      <c r="J191" s="6"/>
      <c r="K191" s="27">
        <v>1</v>
      </c>
      <c r="L191" s="6"/>
      <c r="M191" s="27">
        <v>1</v>
      </c>
      <c r="N191" s="6"/>
      <c r="O191" s="27">
        <v>1</v>
      </c>
      <c r="P191" s="27">
        <v>1</v>
      </c>
      <c r="Q191" s="6"/>
      <c r="R191" s="27">
        <v>2</v>
      </c>
      <c r="S191" s="6"/>
      <c r="T191" s="6"/>
      <c r="U191" s="6"/>
      <c r="V191" s="6"/>
      <c r="W191" s="6"/>
      <c r="X191" s="6"/>
      <c r="Y191" s="6"/>
      <c r="Z191" s="6"/>
      <c r="AA191" s="27">
        <v>3</v>
      </c>
      <c r="AB191" s="6"/>
      <c r="AC191" s="6"/>
      <c r="AD191" s="6"/>
      <c r="AE191" s="6"/>
      <c r="AF191" s="6"/>
      <c r="AG191" s="6">
        <f t="shared" si="0"/>
        <v>9</v>
      </c>
    </row>
    <row r="192" spans="1:33" ht="15.75" customHeight="1">
      <c r="A192" s="35" t="s">
        <v>18</v>
      </c>
      <c r="B192" s="35" t="s">
        <v>320</v>
      </c>
      <c r="C192" s="9"/>
      <c r="D192" s="9"/>
      <c r="E192" s="9"/>
      <c r="F192" s="28">
        <v>1</v>
      </c>
      <c r="G192" s="9"/>
      <c r="H192" s="9"/>
      <c r="I192" s="9"/>
      <c r="J192" s="9"/>
      <c r="K192" s="28">
        <v>1</v>
      </c>
      <c r="L192" s="9"/>
      <c r="M192" s="9"/>
      <c r="N192" s="9"/>
      <c r="O192" s="28">
        <v>1</v>
      </c>
      <c r="P192" s="9"/>
      <c r="Q192" s="9"/>
      <c r="R192" s="28">
        <v>1</v>
      </c>
      <c r="S192" s="28">
        <v>1</v>
      </c>
      <c r="T192" s="9"/>
      <c r="U192" s="28">
        <v>2</v>
      </c>
      <c r="V192" s="9"/>
      <c r="W192" s="9"/>
      <c r="X192" s="9"/>
      <c r="Y192" s="28">
        <v>1</v>
      </c>
      <c r="Z192" s="9"/>
      <c r="AA192" s="28">
        <v>1</v>
      </c>
      <c r="AB192" s="28">
        <v>1</v>
      </c>
      <c r="AC192" s="28">
        <v>1</v>
      </c>
      <c r="AD192" s="9"/>
      <c r="AE192" s="9"/>
      <c r="AF192" s="9"/>
      <c r="AG192" s="6">
        <f t="shared" si="0"/>
        <v>11</v>
      </c>
    </row>
    <row r="193" spans="1:33" ht="15.75" customHeight="1">
      <c r="A193" s="35" t="s">
        <v>18</v>
      </c>
      <c r="B193" s="35" t="s">
        <v>321</v>
      </c>
      <c r="C193" s="6"/>
      <c r="D193" s="27">
        <v>1</v>
      </c>
      <c r="E193" s="6"/>
      <c r="F193" s="6"/>
      <c r="G193" s="6"/>
      <c r="H193" s="6"/>
      <c r="I193" s="6"/>
      <c r="J193" s="6"/>
      <c r="K193" s="6"/>
      <c r="L193" s="6"/>
      <c r="M193" s="27">
        <v>2</v>
      </c>
      <c r="N193" s="6"/>
      <c r="O193" s="27">
        <v>1</v>
      </c>
      <c r="P193" s="6"/>
      <c r="Q193" s="6"/>
      <c r="R193" s="6"/>
      <c r="S193" s="6"/>
      <c r="T193" s="6"/>
      <c r="U193" s="6"/>
      <c r="V193" s="6"/>
      <c r="W193" s="27">
        <v>1</v>
      </c>
      <c r="X193" s="6"/>
      <c r="Y193" s="6"/>
      <c r="Z193" s="27">
        <v>1</v>
      </c>
      <c r="AA193" s="6"/>
      <c r="AB193" s="6"/>
      <c r="AC193" s="6"/>
      <c r="AD193" s="6"/>
      <c r="AE193" s="6"/>
      <c r="AF193" s="6"/>
      <c r="AG193" s="6">
        <f t="shared" si="0"/>
        <v>6</v>
      </c>
    </row>
    <row r="194" spans="1:33" ht="15.75" customHeight="1">
      <c r="A194" s="35" t="s">
        <v>18</v>
      </c>
      <c r="B194" s="35" t="s">
        <v>322</v>
      </c>
      <c r="C194" s="9"/>
      <c r="D194" s="9"/>
      <c r="E194" s="28">
        <v>1</v>
      </c>
      <c r="F194" s="9"/>
      <c r="G194" s="28">
        <v>1</v>
      </c>
      <c r="H194" s="28">
        <v>1</v>
      </c>
      <c r="I194" s="28">
        <v>4</v>
      </c>
      <c r="J194" s="28">
        <v>1</v>
      </c>
      <c r="K194" s="9"/>
      <c r="L194" s="28">
        <v>8</v>
      </c>
      <c r="M194" s="9"/>
      <c r="N194" s="9"/>
      <c r="O194" s="9"/>
      <c r="P194" s="9"/>
      <c r="Q194" s="9"/>
      <c r="R194" s="9"/>
      <c r="S194" s="28">
        <v>5</v>
      </c>
      <c r="T194" s="9"/>
      <c r="U194" s="28">
        <v>2</v>
      </c>
      <c r="V194" s="28">
        <v>1</v>
      </c>
      <c r="W194" s="28">
        <v>1</v>
      </c>
      <c r="X194" s="28">
        <v>5</v>
      </c>
      <c r="Y194" s="28">
        <v>3</v>
      </c>
      <c r="Z194" s="28">
        <v>1</v>
      </c>
      <c r="AA194" s="28">
        <v>3</v>
      </c>
      <c r="AB194" s="28">
        <v>1</v>
      </c>
      <c r="AC194" s="9"/>
      <c r="AD194" s="28">
        <v>3</v>
      </c>
      <c r="AE194" s="9"/>
      <c r="AF194" s="9"/>
      <c r="AG194" s="6">
        <f t="shared" si="0"/>
        <v>41</v>
      </c>
    </row>
    <row r="195" spans="1:33" ht="15.75" customHeight="1">
      <c r="A195" s="35" t="s">
        <v>18</v>
      </c>
      <c r="B195" s="35" t="s">
        <v>323</v>
      </c>
      <c r="C195" s="6"/>
      <c r="D195" s="27">
        <v>2</v>
      </c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27">
        <v>1</v>
      </c>
      <c r="Z195" s="6"/>
      <c r="AA195" s="6"/>
      <c r="AB195" s="27">
        <v>2</v>
      </c>
      <c r="AC195" s="6"/>
      <c r="AD195" s="6"/>
      <c r="AE195" s="6"/>
      <c r="AF195" s="6"/>
      <c r="AG195" s="6">
        <f t="shared" si="0"/>
        <v>5</v>
      </c>
    </row>
    <row r="196" spans="1:33" ht="15.75" customHeight="1">
      <c r="A196" s="35" t="s">
        <v>18</v>
      </c>
      <c r="B196" s="35" t="s">
        <v>324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6">
        <f t="shared" si="0"/>
        <v>0</v>
      </c>
    </row>
    <row r="197" spans="1:33" ht="15.75" customHeight="1">
      <c r="A197" s="35" t="s">
        <v>18</v>
      </c>
      <c r="B197" s="35" t="s">
        <v>325</v>
      </c>
      <c r="C197" s="6"/>
      <c r="D197" s="27">
        <v>1</v>
      </c>
      <c r="E197" s="27">
        <v>1</v>
      </c>
      <c r="F197" s="6"/>
      <c r="G197" s="6"/>
      <c r="H197" s="6"/>
      <c r="I197" s="6"/>
      <c r="J197" s="6"/>
      <c r="K197" s="6"/>
      <c r="L197" s="6"/>
      <c r="M197" s="6"/>
      <c r="N197" s="27">
        <v>1</v>
      </c>
      <c r="O197" s="6"/>
      <c r="P197" s="6"/>
      <c r="Q197" s="6"/>
      <c r="R197" s="27">
        <v>1</v>
      </c>
      <c r="S197" s="6"/>
      <c r="T197" s="6"/>
      <c r="U197" s="27">
        <v>1</v>
      </c>
      <c r="V197" s="27">
        <v>1</v>
      </c>
      <c r="W197" s="6"/>
      <c r="X197" s="6"/>
      <c r="Y197" s="6"/>
      <c r="Z197" s="6"/>
      <c r="AA197" s="6"/>
      <c r="AB197" s="6"/>
      <c r="AC197" s="27">
        <v>2</v>
      </c>
      <c r="AD197" s="6"/>
      <c r="AE197" s="6"/>
      <c r="AF197" s="6"/>
      <c r="AG197" s="6">
        <f t="shared" si="0"/>
        <v>8</v>
      </c>
    </row>
    <row r="198" spans="1:33" ht="15.75" customHeight="1">
      <c r="A198" s="35" t="s">
        <v>18</v>
      </c>
      <c r="B198" s="35" t="s">
        <v>326</v>
      </c>
      <c r="C198" s="28">
        <v>2</v>
      </c>
      <c r="D198" s="28">
        <v>3</v>
      </c>
      <c r="E198" s="28">
        <v>2</v>
      </c>
      <c r="F198" s="28">
        <v>2</v>
      </c>
      <c r="G198" s="28">
        <v>4</v>
      </c>
      <c r="H198" s="28">
        <v>6</v>
      </c>
      <c r="I198" s="28">
        <v>1</v>
      </c>
      <c r="J198" s="28">
        <v>2</v>
      </c>
      <c r="K198" s="9"/>
      <c r="L198" s="28">
        <v>3</v>
      </c>
      <c r="M198" s="28">
        <v>2</v>
      </c>
      <c r="N198" s="28">
        <v>4</v>
      </c>
      <c r="O198" s="28">
        <v>2</v>
      </c>
      <c r="P198" s="28">
        <v>8</v>
      </c>
      <c r="Q198" s="28">
        <v>3</v>
      </c>
      <c r="R198" s="28">
        <v>4</v>
      </c>
      <c r="S198" s="28">
        <v>1</v>
      </c>
      <c r="T198" s="28">
        <v>2</v>
      </c>
      <c r="U198" s="28">
        <v>3</v>
      </c>
      <c r="V198" s="28">
        <v>3</v>
      </c>
      <c r="W198" s="28">
        <v>1</v>
      </c>
      <c r="X198" s="28">
        <v>6</v>
      </c>
      <c r="Y198" s="28">
        <v>3</v>
      </c>
      <c r="Z198" s="28">
        <v>6</v>
      </c>
      <c r="AA198" s="28">
        <v>6</v>
      </c>
      <c r="AB198" s="28">
        <v>6</v>
      </c>
      <c r="AC198" s="28">
        <v>4</v>
      </c>
      <c r="AD198" s="28">
        <v>1</v>
      </c>
      <c r="AE198" s="28">
        <v>9</v>
      </c>
      <c r="AF198" s="28">
        <v>2</v>
      </c>
      <c r="AG198" s="6">
        <f t="shared" si="0"/>
        <v>101</v>
      </c>
    </row>
    <row r="199" spans="1:33" ht="15.75" customHeight="1">
      <c r="A199" s="35" t="s">
        <v>18</v>
      </c>
      <c r="B199" s="35" t="s">
        <v>327</v>
      </c>
      <c r="C199" s="6"/>
      <c r="D199" s="6"/>
      <c r="E199" s="27">
        <v>1</v>
      </c>
      <c r="F199" s="6"/>
      <c r="G199" s="27">
        <v>4</v>
      </c>
      <c r="H199" s="27">
        <v>1</v>
      </c>
      <c r="I199" s="27">
        <v>1</v>
      </c>
      <c r="J199" s="27">
        <v>1</v>
      </c>
      <c r="K199" s="6"/>
      <c r="L199" s="27">
        <v>6</v>
      </c>
      <c r="M199" s="27">
        <v>2</v>
      </c>
      <c r="N199" s="6"/>
      <c r="O199" s="6"/>
      <c r="P199" s="6"/>
      <c r="Q199" s="27">
        <v>1</v>
      </c>
      <c r="R199" s="27">
        <v>2</v>
      </c>
      <c r="S199" s="27">
        <v>1</v>
      </c>
      <c r="T199" s="6"/>
      <c r="U199" s="27">
        <v>2</v>
      </c>
      <c r="V199" s="6"/>
      <c r="W199" s="27">
        <v>1</v>
      </c>
      <c r="X199" s="27">
        <v>1</v>
      </c>
      <c r="Y199" s="27">
        <v>2</v>
      </c>
      <c r="Z199" s="6"/>
      <c r="AA199" s="27">
        <v>6</v>
      </c>
      <c r="AB199" s="27">
        <v>4</v>
      </c>
      <c r="AC199" s="27">
        <v>1</v>
      </c>
      <c r="AD199" s="6"/>
      <c r="AE199" s="6"/>
      <c r="AF199" s="6"/>
      <c r="AG199" s="6">
        <f t="shared" si="0"/>
        <v>37</v>
      </c>
    </row>
    <row r="200" spans="1:33" ht="15.75" customHeight="1">
      <c r="A200" s="35" t="s">
        <v>18</v>
      </c>
      <c r="B200" s="35" t="s">
        <v>328</v>
      </c>
      <c r="C200" s="9"/>
      <c r="D200" s="9"/>
      <c r="E200" s="28">
        <v>1</v>
      </c>
      <c r="F200" s="9"/>
      <c r="G200" s="9"/>
      <c r="H200" s="9"/>
      <c r="I200" s="9"/>
      <c r="J200" s="9"/>
      <c r="K200" s="9"/>
      <c r="L200" s="28">
        <v>2</v>
      </c>
      <c r="M200" s="9"/>
      <c r="N200" s="9"/>
      <c r="O200" s="9"/>
      <c r="P200" s="9"/>
      <c r="Q200" s="9"/>
      <c r="R200" s="9"/>
      <c r="S200" s="28">
        <v>1</v>
      </c>
      <c r="T200" s="9"/>
      <c r="U200" s="9"/>
      <c r="V200" s="9"/>
      <c r="W200" s="9"/>
      <c r="X200" s="9"/>
      <c r="Y200" s="9"/>
      <c r="Z200" s="9"/>
      <c r="AA200" s="9"/>
      <c r="AB200" s="28">
        <v>2</v>
      </c>
      <c r="AC200" s="9"/>
      <c r="AD200" s="9"/>
      <c r="AE200" s="9"/>
      <c r="AF200" s="9"/>
      <c r="AG200" s="6">
        <f t="shared" si="0"/>
        <v>6</v>
      </c>
    </row>
    <row r="201" spans="1:33" ht="15.75" customHeight="1">
      <c r="A201" s="35" t="s">
        <v>18</v>
      </c>
      <c r="B201" s="35" t="s">
        <v>329</v>
      </c>
      <c r="C201" s="27">
        <v>1</v>
      </c>
      <c r="D201" s="27">
        <v>6</v>
      </c>
      <c r="E201" s="27">
        <v>2</v>
      </c>
      <c r="F201" s="6"/>
      <c r="G201" s="27">
        <v>1</v>
      </c>
      <c r="H201" s="6"/>
      <c r="I201" s="6"/>
      <c r="J201" s="27">
        <v>2</v>
      </c>
      <c r="K201" s="6"/>
      <c r="L201" s="6"/>
      <c r="M201" s="6"/>
      <c r="N201" s="6"/>
      <c r="O201" s="6"/>
      <c r="P201" s="6"/>
      <c r="Q201" s="27">
        <v>4</v>
      </c>
      <c r="R201" s="6"/>
      <c r="S201" s="27">
        <v>1</v>
      </c>
      <c r="T201" s="27">
        <v>2</v>
      </c>
      <c r="U201" s="6"/>
      <c r="V201" s="6"/>
      <c r="W201" s="6"/>
      <c r="X201" s="27">
        <v>1</v>
      </c>
      <c r="Y201" s="27">
        <v>2</v>
      </c>
      <c r="Z201" s="27">
        <v>3</v>
      </c>
      <c r="AA201" s="6"/>
      <c r="AB201" s="27">
        <v>2</v>
      </c>
      <c r="AC201" s="27">
        <v>1</v>
      </c>
      <c r="AD201" s="27">
        <v>1</v>
      </c>
      <c r="AE201" s="6"/>
      <c r="AF201" s="6"/>
      <c r="AG201" s="6">
        <f t="shared" si="0"/>
        <v>29</v>
      </c>
    </row>
    <row r="202" spans="1:33" ht="15.75" customHeight="1">
      <c r="A202" s="35" t="s">
        <v>18</v>
      </c>
      <c r="B202" s="35" t="s">
        <v>330</v>
      </c>
      <c r="C202" s="9"/>
      <c r="D202" s="9"/>
      <c r="E202" s="9"/>
      <c r="F202" s="9"/>
      <c r="G202" s="9"/>
      <c r="H202" s="9"/>
      <c r="I202" s="9"/>
      <c r="J202" s="28">
        <v>1</v>
      </c>
      <c r="K202" s="9"/>
      <c r="L202" s="9"/>
      <c r="M202" s="9"/>
      <c r="N202" s="28">
        <v>1</v>
      </c>
      <c r="O202" s="9"/>
      <c r="P202" s="9"/>
      <c r="Q202" s="9"/>
      <c r="R202" s="28">
        <v>1</v>
      </c>
      <c r="S202" s="9"/>
      <c r="T202" s="9"/>
      <c r="U202" s="9"/>
      <c r="V202" s="28">
        <v>1</v>
      </c>
      <c r="W202" s="9"/>
      <c r="X202" s="9"/>
      <c r="Y202" s="9"/>
      <c r="Z202" s="9"/>
      <c r="AA202" s="9"/>
      <c r="AB202" s="28">
        <v>1</v>
      </c>
      <c r="AC202" s="28">
        <v>1</v>
      </c>
      <c r="AD202" s="9"/>
      <c r="AE202" s="9"/>
      <c r="AF202" s="9"/>
      <c r="AG202" s="6">
        <f t="shared" si="0"/>
        <v>6</v>
      </c>
    </row>
    <row r="203" spans="1:33" ht="15.75" customHeight="1">
      <c r="A203" s="35" t="s">
        <v>18</v>
      </c>
      <c r="B203" s="35" t="s">
        <v>331</v>
      </c>
      <c r="C203" s="6"/>
      <c r="D203" s="6"/>
      <c r="E203" s="27">
        <v>1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27">
        <v>2</v>
      </c>
      <c r="AB203" s="6"/>
      <c r="AC203" s="6"/>
      <c r="AD203" s="6"/>
      <c r="AE203" s="6"/>
      <c r="AF203" s="6"/>
      <c r="AG203" s="6">
        <f t="shared" si="0"/>
        <v>3</v>
      </c>
    </row>
    <row r="204" spans="1:33" ht="15.75" customHeight="1">
      <c r="A204" s="35" t="s">
        <v>18</v>
      </c>
      <c r="B204" s="35" t="s">
        <v>332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6">
        <f t="shared" si="0"/>
        <v>0</v>
      </c>
    </row>
    <row r="205" spans="1:33" ht="15.75" customHeight="1">
      <c r="A205" s="35" t="s">
        <v>18</v>
      </c>
      <c r="B205" s="35" t="s">
        <v>333</v>
      </c>
      <c r="C205" s="6"/>
      <c r="D205" s="6"/>
      <c r="E205" s="6"/>
      <c r="F205" s="6"/>
      <c r="G205" s="6"/>
      <c r="H205" s="27">
        <v>1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27">
        <v>1</v>
      </c>
      <c r="X205" s="6"/>
      <c r="Y205" s="27">
        <v>1</v>
      </c>
      <c r="Z205" s="6"/>
      <c r="AA205" s="6"/>
      <c r="AB205" s="6"/>
      <c r="AC205" s="6"/>
      <c r="AD205" s="6"/>
      <c r="AE205" s="6"/>
      <c r="AF205" s="6"/>
      <c r="AG205" s="6">
        <f t="shared" si="0"/>
        <v>3</v>
      </c>
    </row>
    <row r="206" spans="1:33" ht="15.75" customHeight="1">
      <c r="A206" s="35" t="s">
        <v>18</v>
      </c>
      <c r="B206" s="35" t="s">
        <v>334</v>
      </c>
      <c r="C206" s="9"/>
      <c r="D206" s="9"/>
      <c r="E206" s="9"/>
      <c r="F206" s="9"/>
      <c r="G206" s="9"/>
      <c r="H206" s="9"/>
      <c r="I206" s="9"/>
      <c r="J206" s="9"/>
      <c r="K206" s="9"/>
      <c r="L206" s="28">
        <v>1</v>
      </c>
      <c r="M206" s="9"/>
      <c r="N206" s="28">
        <v>1</v>
      </c>
      <c r="O206" s="9"/>
      <c r="P206" s="9"/>
      <c r="Q206" s="9"/>
      <c r="R206" s="9"/>
      <c r="S206" s="28">
        <v>1</v>
      </c>
      <c r="T206" s="9"/>
      <c r="U206" s="9"/>
      <c r="V206" s="28">
        <v>1</v>
      </c>
      <c r="W206" s="28">
        <v>1</v>
      </c>
      <c r="X206" s="9"/>
      <c r="Y206" s="9"/>
      <c r="Z206" s="9"/>
      <c r="AA206" s="9"/>
      <c r="AB206" s="9"/>
      <c r="AC206" s="28">
        <v>1</v>
      </c>
      <c r="AD206" s="28">
        <v>1</v>
      </c>
      <c r="AE206" s="9"/>
      <c r="AF206" s="9"/>
      <c r="AG206" s="6">
        <f t="shared" si="0"/>
        <v>7</v>
      </c>
    </row>
    <row r="207" spans="1:33" ht="15.75" customHeight="1">
      <c r="A207" s="35" t="s">
        <v>18</v>
      </c>
      <c r="B207" s="35" t="s">
        <v>335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>
        <f t="shared" si="0"/>
        <v>0</v>
      </c>
    </row>
    <row r="208" spans="1:33" ht="15.75" customHeight="1">
      <c r="A208" s="35" t="s">
        <v>18</v>
      </c>
      <c r="B208" s="35" t="s">
        <v>336</v>
      </c>
      <c r="C208" s="9"/>
      <c r="D208" s="28">
        <v>1</v>
      </c>
      <c r="E208" s="9"/>
      <c r="F208" s="9"/>
      <c r="G208" s="9"/>
      <c r="H208" s="9"/>
      <c r="I208" s="9"/>
      <c r="J208" s="9"/>
      <c r="K208" s="9"/>
      <c r="L208" s="9"/>
      <c r="M208" s="28">
        <v>1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28">
        <v>1</v>
      </c>
      <c r="AA208" s="9"/>
      <c r="AB208" s="9"/>
      <c r="AC208" s="9"/>
      <c r="AD208" s="9"/>
      <c r="AE208" s="9"/>
      <c r="AF208" s="9"/>
      <c r="AG208" s="6">
        <f t="shared" si="0"/>
        <v>3</v>
      </c>
    </row>
    <row r="209" spans="1:33" ht="15.75" customHeight="1">
      <c r="A209" s="35" t="s">
        <v>18</v>
      </c>
      <c r="B209" s="35" t="s">
        <v>337</v>
      </c>
      <c r="C209" s="27">
        <v>1</v>
      </c>
      <c r="D209" s="6"/>
      <c r="E209" s="6"/>
      <c r="F209" s="6"/>
      <c r="G209" s="6"/>
      <c r="H209" s="6"/>
      <c r="I209" s="6"/>
      <c r="J209" s="27">
        <v>2</v>
      </c>
      <c r="K209" s="6"/>
      <c r="L209" s="6"/>
      <c r="M209" s="27">
        <v>1</v>
      </c>
      <c r="N209" s="6"/>
      <c r="O209" s="6"/>
      <c r="P209" s="6"/>
      <c r="Q209" s="6"/>
      <c r="R209" s="27">
        <v>1</v>
      </c>
      <c r="S209" s="6"/>
      <c r="T209" s="6"/>
      <c r="U209" s="27">
        <v>1</v>
      </c>
      <c r="V209" s="6"/>
      <c r="W209" s="6"/>
      <c r="X209" s="27">
        <v>3</v>
      </c>
      <c r="Y209" s="27">
        <v>1</v>
      </c>
      <c r="Z209" s="6"/>
      <c r="AA209" s="6"/>
      <c r="AB209" s="6"/>
      <c r="AC209" s="6"/>
      <c r="AD209" s="6"/>
      <c r="AE209" s="27">
        <v>1</v>
      </c>
      <c r="AF209" s="6"/>
      <c r="AG209" s="6">
        <f t="shared" si="0"/>
        <v>11</v>
      </c>
    </row>
    <row r="210" spans="1:33" ht="15.75" customHeight="1">
      <c r="A210" s="35" t="s">
        <v>18</v>
      </c>
      <c r="B210" s="35" t="s">
        <v>338</v>
      </c>
      <c r="C210" s="9"/>
      <c r="D210" s="9"/>
      <c r="E210" s="9"/>
      <c r="F210" s="9"/>
      <c r="G210" s="9"/>
      <c r="H210" s="9"/>
      <c r="I210" s="28">
        <v>1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28">
        <v>1</v>
      </c>
      <c r="W210" s="9"/>
      <c r="X210" s="28">
        <v>1</v>
      </c>
      <c r="Y210" s="9"/>
      <c r="Z210" s="9"/>
      <c r="AA210" s="9"/>
      <c r="AB210" s="9"/>
      <c r="AC210" s="9"/>
      <c r="AD210" s="9"/>
      <c r="AE210" s="9"/>
      <c r="AF210" s="9"/>
      <c r="AG210" s="6">
        <f t="shared" si="0"/>
        <v>3</v>
      </c>
    </row>
    <row r="211" spans="1:33" ht="15.75" customHeight="1">
      <c r="A211" s="35" t="s">
        <v>18</v>
      </c>
      <c r="B211" s="35" t="s">
        <v>339</v>
      </c>
      <c r="C211" s="6"/>
      <c r="D211" s="27">
        <v>2</v>
      </c>
      <c r="E211" s="6"/>
      <c r="F211" s="6"/>
      <c r="G211" s="27">
        <v>2</v>
      </c>
      <c r="H211" s="6"/>
      <c r="I211" s="27">
        <v>3</v>
      </c>
      <c r="J211" s="6"/>
      <c r="K211" s="6"/>
      <c r="L211" s="27">
        <v>5</v>
      </c>
      <c r="M211" s="27">
        <v>1</v>
      </c>
      <c r="N211" s="27">
        <v>1</v>
      </c>
      <c r="O211" s="27">
        <v>5</v>
      </c>
      <c r="P211" s="27">
        <v>1</v>
      </c>
      <c r="Q211" s="6"/>
      <c r="R211" s="6"/>
      <c r="S211" s="6"/>
      <c r="T211" s="6"/>
      <c r="U211" s="6"/>
      <c r="V211" s="27">
        <v>2</v>
      </c>
      <c r="W211" s="6"/>
      <c r="X211" s="6"/>
      <c r="Y211" s="6"/>
      <c r="Z211" s="6"/>
      <c r="AA211" s="6"/>
      <c r="AB211" s="27">
        <v>2</v>
      </c>
      <c r="AC211" s="27">
        <v>1</v>
      </c>
      <c r="AD211" s="6"/>
      <c r="AE211" s="27">
        <v>1</v>
      </c>
      <c r="AF211" s="6"/>
      <c r="AG211" s="6">
        <f t="shared" si="0"/>
        <v>26</v>
      </c>
    </row>
    <row r="212" spans="1:33" ht="15.75" customHeight="1">
      <c r="A212" s="35" t="s">
        <v>18</v>
      </c>
      <c r="B212" s="35" t="s">
        <v>340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28">
        <v>1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6">
        <f t="shared" si="0"/>
        <v>1</v>
      </c>
    </row>
    <row r="213" spans="1:33" ht="15.75" customHeight="1">
      <c r="A213" s="35" t="s">
        <v>18</v>
      </c>
      <c r="B213" s="35" t="s">
        <v>341</v>
      </c>
      <c r="C213" s="6"/>
      <c r="D213" s="27">
        <v>1</v>
      </c>
      <c r="E213" s="6"/>
      <c r="F213" s="6"/>
      <c r="G213" s="6"/>
      <c r="H213" s="27">
        <v>1</v>
      </c>
      <c r="I213" s="6"/>
      <c r="J213" s="6"/>
      <c r="K213" s="6"/>
      <c r="L213" s="6"/>
      <c r="M213" s="6"/>
      <c r="N213" s="27">
        <v>2</v>
      </c>
      <c r="O213" s="6"/>
      <c r="P213" s="6"/>
      <c r="Q213" s="6"/>
      <c r="R213" s="27">
        <v>1</v>
      </c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27">
        <v>1</v>
      </c>
      <c r="AD213" s="6"/>
      <c r="AE213" s="6"/>
      <c r="AF213" s="6"/>
      <c r="AG213" s="6">
        <f t="shared" si="0"/>
        <v>6</v>
      </c>
    </row>
    <row r="214" spans="1:33" ht="15.75" customHeight="1">
      <c r="A214" s="35" t="s">
        <v>18</v>
      </c>
      <c r="B214" s="35" t="s">
        <v>342</v>
      </c>
      <c r="C214" s="9"/>
      <c r="D214" s="9"/>
      <c r="E214" s="9"/>
      <c r="F214" s="9"/>
      <c r="G214" s="9"/>
      <c r="H214" s="28">
        <v>1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6">
        <f t="shared" si="0"/>
        <v>1</v>
      </c>
    </row>
    <row r="215" spans="1:33" ht="15.75" customHeight="1">
      <c r="A215" s="35" t="s">
        <v>18</v>
      </c>
      <c r="B215" s="35" t="s">
        <v>343</v>
      </c>
      <c r="C215" s="6"/>
      <c r="D215" s="27">
        <v>4</v>
      </c>
      <c r="E215" s="6"/>
      <c r="F215" s="6"/>
      <c r="G215" s="27">
        <v>1</v>
      </c>
      <c r="H215" s="27">
        <v>1</v>
      </c>
      <c r="I215" s="27">
        <v>4</v>
      </c>
      <c r="J215" s="6"/>
      <c r="K215" s="27">
        <v>1</v>
      </c>
      <c r="L215" s="6"/>
      <c r="M215" s="27">
        <v>1</v>
      </c>
      <c r="N215" s="27">
        <v>1</v>
      </c>
      <c r="O215" s="27">
        <v>1</v>
      </c>
      <c r="P215" s="27">
        <v>1</v>
      </c>
      <c r="Q215" s="27">
        <v>4</v>
      </c>
      <c r="R215" s="27">
        <v>1</v>
      </c>
      <c r="S215" s="6"/>
      <c r="T215" s="6"/>
      <c r="U215" s="6"/>
      <c r="V215" s="27">
        <v>1</v>
      </c>
      <c r="W215" s="6"/>
      <c r="X215" s="6"/>
      <c r="Y215" s="27">
        <v>1</v>
      </c>
      <c r="Z215" s="6"/>
      <c r="AA215" s="27">
        <v>4</v>
      </c>
      <c r="AB215" s="27">
        <v>1</v>
      </c>
      <c r="AC215" s="27">
        <v>2</v>
      </c>
      <c r="AD215" s="27">
        <v>3</v>
      </c>
      <c r="AE215" s="6"/>
      <c r="AF215" s="6"/>
      <c r="AG215" s="6">
        <f t="shared" si="0"/>
        <v>32</v>
      </c>
    </row>
    <row r="216" spans="1:33" ht="15.75" customHeight="1">
      <c r="A216" s="35" t="s">
        <v>18</v>
      </c>
      <c r="B216" s="35" t="s">
        <v>344</v>
      </c>
      <c r="C216" s="28">
        <v>1</v>
      </c>
      <c r="D216" s="9"/>
      <c r="E216" s="9"/>
      <c r="F216" s="9"/>
      <c r="G216" s="9"/>
      <c r="H216" s="28">
        <v>1</v>
      </c>
      <c r="I216" s="9"/>
      <c r="J216" s="9"/>
      <c r="K216" s="9"/>
      <c r="L216" s="28">
        <v>1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28">
        <v>2</v>
      </c>
      <c r="AF216" s="9"/>
      <c r="AG216" s="6">
        <f t="shared" si="0"/>
        <v>5</v>
      </c>
    </row>
    <row r="217" spans="1:33" ht="15.75" customHeight="1">
      <c r="A217" s="36" t="s">
        <v>19</v>
      </c>
      <c r="B217" s="36" t="s">
        <v>345</v>
      </c>
      <c r="C217" s="6"/>
      <c r="D217" s="6"/>
      <c r="E217" s="6"/>
      <c r="F217" s="6"/>
      <c r="G217" s="6"/>
      <c r="H217" s="6"/>
      <c r="I217" s="6"/>
      <c r="J217" s="6"/>
      <c r="K217" s="27">
        <v>2</v>
      </c>
      <c r="L217" s="6"/>
      <c r="M217" s="6"/>
      <c r="N217" s="6"/>
      <c r="O217" s="6"/>
      <c r="P217" s="6"/>
      <c r="Q217" s="6"/>
      <c r="R217" s="6"/>
      <c r="S217" s="6"/>
      <c r="T217" s="6"/>
      <c r="U217" s="27">
        <v>1</v>
      </c>
      <c r="V217" s="6"/>
      <c r="W217" s="6"/>
      <c r="X217" s="6"/>
      <c r="Y217" s="6"/>
      <c r="Z217" s="27">
        <v>2</v>
      </c>
      <c r="AA217" s="6"/>
      <c r="AB217" s="6"/>
      <c r="AC217" s="6"/>
      <c r="AD217" s="6"/>
      <c r="AE217" s="6"/>
      <c r="AF217" s="6"/>
      <c r="AG217" s="6">
        <f t="shared" si="0"/>
        <v>5</v>
      </c>
    </row>
    <row r="218" spans="1:33" ht="15.75" customHeight="1">
      <c r="A218" s="36" t="s">
        <v>19</v>
      </c>
      <c r="B218" s="36" t="s">
        <v>346</v>
      </c>
      <c r="C218" s="9"/>
      <c r="D218" s="9"/>
      <c r="E218" s="9"/>
      <c r="F218" s="9"/>
      <c r="G218" s="9"/>
      <c r="H218" s="9"/>
      <c r="I218" s="9"/>
      <c r="J218" s="9"/>
      <c r="K218" s="9"/>
      <c r="L218" s="28">
        <v>1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28">
        <v>1</v>
      </c>
      <c r="AA218" s="9"/>
      <c r="AB218" s="9"/>
      <c r="AC218" s="9"/>
      <c r="AD218" s="9"/>
      <c r="AE218" s="9"/>
      <c r="AF218" s="9"/>
      <c r="AG218" s="6">
        <f t="shared" si="0"/>
        <v>2</v>
      </c>
    </row>
    <row r="219" spans="1:33" ht="15.75" customHeight="1">
      <c r="A219" s="36" t="s">
        <v>19</v>
      </c>
      <c r="B219" s="36" t="s">
        <v>347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>
        <f t="shared" si="0"/>
        <v>0</v>
      </c>
    </row>
    <row r="220" spans="1:33" ht="15.75" customHeight="1">
      <c r="A220" s="36" t="s">
        <v>19</v>
      </c>
      <c r="B220" s="36" t="s">
        <v>348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28">
        <v>1</v>
      </c>
      <c r="AC220" s="9"/>
      <c r="AD220" s="9"/>
      <c r="AE220" s="9"/>
      <c r="AF220" s="9"/>
      <c r="AG220" s="6">
        <f t="shared" si="0"/>
        <v>1</v>
      </c>
    </row>
    <row r="221" spans="1:33" ht="15.75" customHeight="1">
      <c r="A221" s="36" t="s">
        <v>19</v>
      </c>
      <c r="B221" s="36" t="s">
        <v>349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>
        <f t="shared" si="0"/>
        <v>0</v>
      </c>
    </row>
    <row r="222" spans="1:33" ht="15.75" customHeight="1">
      <c r="A222" s="36" t="s">
        <v>19</v>
      </c>
      <c r="B222" s="36" t="s">
        <v>350</v>
      </c>
      <c r="C222" s="28">
        <v>1</v>
      </c>
      <c r="D222" s="28">
        <v>1</v>
      </c>
      <c r="E222" s="9"/>
      <c r="F222" s="28">
        <v>1</v>
      </c>
      <c r="G222" s="9"/>
      <c r="H222" s="28">
        <v>2</v>
      </c>
      <c r="I222" s="9"/>
      <c r="J222" s="28">
        <v>1</v>
      </c>
      <c r="K222" s="9"/>
      <c r="L222" s="28">
        <v>1</v>
      </c>
      <c r="M222" s="9"/>
      <c r="N222" s="28">
        <v>3</v>
      </c>
      <c r="O222" s="28">
        <v>1</v>
      </c>
      <c r="P222" s="28">
        <v>3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28">
        <v>1</v>
      </c>
      <c r="AB222" s="9"/>
      <c r="AC222" s="9"/>
      <c r="AD222" s="9"/>
      <c r="AE222" s="9"/>
      <c r="AF222" s="9"/>
      <c r="AG222" s="6">
        <f t="shared" si="0"/>
        <v>15</v>
      </c>
    </row>
    <row r="223" spans="1:33" ht="15.75" customHeight="1">
      <c r="A223" s="36" t="s">
        <v>19</v>
      </c>
      <c r="B223" s="36" t="s">
        <v>351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>
        <f t="shared" si="0"/>
        <v>0</v>
      </c>
    </row>
    <row r="224" spans="1:33" ht="15.75" customHeight="1">
      <c r="A224" s="36" t="s">
        <v>19</v>
      </c>
      <c r="B224" s="36" t="s">
        <v>352</v>
      </c>
      <c r="C224" s="9"/>
      <c r="D224" s="28">
        <v>1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28">
        <v>1</v>
      </c>
      <c r="AE224" s="9"/>
      <c r="AF224" s="9"/>
      <c r="AG224" s="6">
        <f t="shared" si="0"/>
        <v>2</v>
      </c>
    </row>
    <row r="225" spans="1:33" ht="15.75" customHeight="1">
      <c r="A225" s="36" t="s">
        <v>19</v>
      </c>
      <c r="B225" s="36" t="s">
        <v>353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>
        <f t="shared" si="0"/>
        <v>0</v>
      </c>
    </row>
    <row r="226" spans="1:33" ht="15.75" customHeight="1">
      <c r="A226" s="36" t="s">
        <v>19</v>
      </c>
      <c r="B226" s="36" t="s">
        <v>354</v>
      </c>
      <c r="C226" s="9"/>
      <c r="D226" s="9"/>
      <c r="E226" s="28">
        <v>1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6">
        <f t="shared" si="0"/>
        <v>1</v>
      </c>
    </row>
    <row r="227" spans="1:33" ht="15.75" customHeight="1">
      <c r="A227" s="36" t="s">
        <v>19</v>
      </c>
      <c r="B227" s="36" t="s">
        <v>355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>
        <f t="shared" si="0"/>
        <v>0</v>
      </c>
    </row>
    <row r="228" spans="1:33" ht="15.75" customHeight="1">
      <c r="A228" s="36" t="s">
        <v>19</v>
      </c>
      <c r="B228" s="36" t="s">
        <v>356</v>
      </c>
      <c r="C228" s="28">
        <v>15</v>
      </c>
      <c r="D228" s="28">
        <v>13</v>
      </c>
      <c r="E228" s="28">
        <v>5</v>
      </c>
      <c r="F228" s="28">
        <v>11</v>
      </c>
      <c r="G228" s="28">
        <v>9</v>
      </c>
      <c r="H228" s="28">
        <v>9</v>
      </c>
      <c r="I228" s="28">
        <v>1</v>
      </c>
      <c r="J228" s="28">
        <v>4</v>
      </c>
      <c r="K228" s="28">
        <v>2</v>
      </c>
      <c r="L228" s="28">
        <v>4</v>
      </c>
      <c r="M228" s="28">
        <v>6</v>
      </c>
      <c r="N228" s="9"/>
      <c r="O228" s="9"/>
      <c r="P228" s="28">
        <v>6</v>
      </c>
      <c r="Q228" s="28">
        <v>11</v>
      </c>
      <c r="R228" s="28">
        <v>13</v>
      </c>
      <c r="S228" s="28">
        <v>9</v>
      </c>
      <c r="T228" s="28">
        <v>4</v>
      </c>
      <c r="U228" s="28">
        <v>6</v>
      </c>
      <c r="V228" s="28">
        <v>4</v>
      </c>
      <c r="W228" s="28">
        <v>3</v>
      </c>
      <c r="X228" s="28">
        <v>15</v>
      </c>
      <c r="Y228" s="28">
        <v>6</v>
      </c>
      <c r="Z228" s="28">
        <v>3</v>
      </c>
      <c r="AA228" s="28">
        <v>7</v>
      </c>
      <c r="AB228" s="28">
        <v>3</v>
      </c>
      <c r="AC228" s="28">
        <v>11</v>
      </c>
      <c r="AD228" s="28">
        <v>12</v>
      </c>
      <c r="AE228" s="28">
        <v>3</v>
      </c>
      <c r="AF228" s="28">
        <v>2</v>
      </c>
      <c r="AG228" s="6">
        <f t="shared" si="0"/>
        <v>197</v>
      </c>
    </row>
    <row r="229" spans="1:33" ht="15.75" customHeight="1">
      <c r="A229" s="36" t="s">
        <v>19</v>
      </c>
      <c r="B229" s="36" t="s">
        <v>357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>
        <f t="shared" si="0"/>
        <v>0</v>
      </c>
    </row>
    <row r="230" spans="1:33" ht="15.75" customHeight="1">
      <c r="A230" s="36" t="s">
        <v>19</v>
      </c>
      <c r="B230" s="36" t="s">
        <v>358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6">
        <f t="shared" si="0"/>
        <v>0</v>
      </c>
    </row>
    <row r="231" spans="1:33" ht="15.75" customHeight="1">
      <c r="A231" s="36" t="s">
        <v>19</v>
      </c>
      <c r="B231" s="36" t="s">
        <v>359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>
        <f t="shared" si="0"/>
        <v>0</v>
      </c>
    </row>
    <row r="232" spans="1:33" ht="15.75" customHeight="1">
      <c r="A232" s="36" t="s">
        <v>19</v>
      </c>
      <c r="B232" s="36" t="s">
        <v>360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6">
        <f t="shared" si="0"/>
        <v>0</v>
      </c>
    </row>
    <row r="233" spans="1:33" ht="15.75" customHeight="1">
      <c r="A233" s="36" t="s">
        <v>19</v>
      </c>
      <c r="B233" s="36" t="s">
        <v>361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>
        <f t="shared" si="0"/>
        <v>0</v>
      </c>
    </row>
    <row r="234" spans="1:33" ht="15.75" customHeight="1">
      <c r="A234" s="36" t="s">
        <v>19</v>
      </c>
      <c r="B234" s="36" t="s">
        <v>362</v>
      </c>
      <c r="C234" s="28">
        <v>2</v>
      </c>
      <c r="D234" s="28">
        <v>1</v>
      </c>
      <c r="E234" s="9"/>
      <c r="F234" s="9"/>
      <c r="G234" s="9"/>
      <c r="H234" s="28">
        <v>2</v>
      </c>
      <c r="I234" s="9"/>
      <c r="J234" s="9"/>
      <c r="K234" s="28">
        <v>3</v>
      </c>
      <c r="L234" s="28">
        <v>1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28">
        <v>1</v>
      </c>
      <c r="Y234" s="9"/>
      <c r="Z234" s="9"/>
      <c r="AA234" s="9"/>
      <c r="AB234" s="9"/>
      <c r="AC234" s="9"/>
      <c r="AD234" s="9"/>
      <c r="AE234" s="9"/>
      <c r="AF234" s="9"/>
      <c r="AG234" s="6">
        <f t="shared" si="0"/>
        <v>10</v>
      </c>
    </row>
    <row r="235" spans="1:33" ht="15.75" customHeight="1">
      <c r="A235" s="36" t="s">
        <v>19</v>
      </c>
      <c r="B235" s="36" t="s">
        <v>363</v>
      </c>
      <c r="C235" s="6"/>
      <c r="D235" s="6"/>
      <c r="E235" s="6"/>
      <c r="F235" s="6"/>
      <c r="G235" s="6"/>
      <c r="H235" s="6"/>
      <c r="I235" s="6"/>
      <c r="J235" s="6"/>
      <c r="K235" s="6"/>
      <c r="L235" s="27">
        <v>2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>
        <f t="shared" si="0"/>
        <v>2</v>
      </c>
    </row>
    <row r="236" spans="1:33" ht="15.75" customHeight="1">
      <c r="A236" s="36" t="s">
        <v>19</v>
      </c>
      <c r="B236" s="36" t="s">
        <v>364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28">
        <v>4</v>
      </c>
      <c r="AE236" s="28">
        <v>1</v>
      </c>
      <c r="AF236" s="9"/>
      <c r="AG236" s="6">
        <f t="shared" si="0"/>
        <v>5</v>
      </c>
    </row>
    <row r="237" spans="1:33" ht="15.75" customHeight="1">
      <c r="A237" s="36" t="s">
        <v>19</v>
      </c>
      <c r="B237" s="36" t="s">
        <v>365</v>
      </c>
      <c r="C237" s="27">
        <v>1</v>
      </c>
      <c r="D237" s="6"/>
      <c r="E237" s="6"/>
      <c r="F237" s="6"/>
      <c r="G237" s="6"/>
      <c r="H237" s="6"/>
      <c r="I237" s="6"/>
      <c r="J237" s="6"/>
      <c r="K237" s="6"/>
      <c r="L237" s="6"/>
      <c r="M237" s="27">
        <v>1</v>
      </c>
      <c r="N237" s="6"/>
      <c r="O237" s="6"/>
      <c r="P237" s="6"/>
      <c r="Q237" s="6"/>
      <c r="R237" s="27">
        <v>1</v>
      </c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>
        <f t="shared" si="0"/>
        <v>3</v>
      </c>
    </row>
    <row r="238" spans="1:33" ht="15.75" customHeight="1">
      <c r="A238" s="36" t="s">
        <v>19</v>
      </c>
      <c r="B238" s="36" t="s">
        <v>366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6">
        <f t="shared" si="0"/>
        <v>0</v>
      </c>
    </row>
    <row r="239" spans="1:33" ht="15.75" customHeight="1">
      <c r="A239" s="36" t="s">
        <v>19</v>
      </c>
      <c r="B239" s="36" t="s">
        <v>367</v>
      </c>
      <c r="C239" s="27">
        <v>15</v>
      </c>
      <c r="D239" s="27">
        <v>13</v>
      </c>
      <c r="E239" s="27">
        <v>4</v>
      </c>
      <c r="F239" s="27">
        <v>9</v>
      </c>
      <c r="G239" s="27">
        <v>9</v>
      </c>
      <c r="H239" s="27">
        <v>8</v>
      </c>
      <c r="I239" s="27">
        <v>1</v>
      </c>
      <c r="J239" s="27">
        <v>2</v>
      </c>
      <c r="K239" s="27">
        <v>4</v>
      </c>
      <c r="L239" s="27">
        <v>3</v>
      </c>
      <c r="M239" s="27">
        <v>9</v>
      </c>
      <c r="N239" s="27">
        <v>1</v>
      </c>
      <c r="O239" s="27">
        <v>1</v>
      </c>
      <c r="P239" s="27">
        <v>5</v>
      </c>
      <c r="Q239" s="27">
        <v>12</v>
      </c>
      <c r="R239" s="27">
        <v>13</v>
      </c>
      <c r="S239" s="6"/>
      <c r="T239" s="27">
        <v>2</v>
      </c>
      <c r="U239" s="27">
        <v>4</v>
      </c>
      <c r="V239" s="27">
        <v>5</v>
      </c>
      <c r="W239" s="27">
        <v>1</v>
      </c>
      <c r="X239" s="27">
        <v>14</v>
      </c>
      <c r="Y239" s="27">
        <v>7</v>
      </c>
      <c r="Z239" s="27">
        <v>3</v>
      </c>
      <c r="AA239" s="27">
        <v>9</v>
      </c>
      <c r="AB239" s="27">
        <v>4</v>
      </c>
      <c r="AC239" s="27">
        <v>14</v>
      </c>
      <c r="AD239" s="27">
        <v>12</v>
      </c>
      <c r="AE239" s="27">
        <v>3</v>
      </c>
      <c r="AF239" s="27">
        <v>1</v>
      </c>
      <c r="AG239" s="6">
        <f t="shared" si="0"/>
        <v>188</v>
      </c>
    </row>
    <row r="240" spans="1:33" ht="15.75" customHeight="1">
      <c r="A240" s="36" t="s">
        <v>19</v>
      </c>
      <c r="B240" s="36" t="s">
        <v>368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6">
        <f t="shared" si="0"/>
        <v>0</v>
      </c>
    </row>
    <row r="241" spans="1:33" ht="15.75" customHeight="1">
      <c r="A241" s="36" t="s">
        <v>19</v>
      </c>
      <c r="B241" s="36" t="s">
        <v>369</v>
      </c>
      <c r="C241" s="6"/>
      <c r="D241" s="6"/>
      <c r="E241" s="6"/>
      <c r="F241" s="6"/>
      <c r="G241" s="6"/>
      <c r="H241" s="27">
        <v>1</v>
      </c>
      <c r="I241" s="6"/>
      <c r="J241" s="6"/>
      <c r="K241" s="6"/>
      <c r="L241" s="6"/>
      <c r="M241" s="6"/>
      <c r="N241" s="6"/>
      <c r="O241" s="6"/>
      <c r="P241" s="6"/>
      <c r="Q241" s="27">
        <v>1</v>
      </c>
      <c r="R241" s="6"/>
      <c r="S241" s="6"/>
      <c r="T241" s="6"/>
      <c r="U241" s="6"/>
      <c r="V241" s="27">
        <v>2</v>
      </c>
      <c r="W241" s="6"/>
      <c r="X241" s="27">
        <v>2</v>
      </c>
      <c r="Y241" s="6"/>
      <c r="Z241" s="6"/>
      <c r="AA241" s="6"/>
      <c r="AB241" s="6"/>
      <c r="AC241" s="6"/>
      <c r="AD241" s="27">
        <v>1</v>
      </c>
      <c r="AE241" s="6"/>
      <c r="AF241" s="6"/>
      <c r="AG241" s="6">
        <f t="shared" si="0"/>
        <v>7</v>
      </c>
    </row>
    <row r="242" spans="1:33" ht="15.75" customHeight="1">
      <c r="A242" s="36" t="s">
        <v>19</v>
      </c>
      <c r="B242" s="36" t="s">
        <v>370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28">
        <v>1</v>
      </c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28">
        <v>2</v>
      </c>
      <c r="AD242" s="9"/>
      <c r="AE242" s="9"/>
      <c r="AF242" s="9"/>
      <c r="AG242" s="6">
        <f t="shared" si="0"/>
        <v>3</v>
      </c>
    </row>
    <row r="243" spans="1:33" ht="15.75" customHeight="1">
      <c r="A243" s="36" t="s">
        <v>19</v>
      </c>
      <c r="B243" s="36" t="s">
        <v>371</v>
      </c>
      <c r="C243" s="6"/>
      <c r="D243" s="27">
        <v>2</v>
      </c>
      <c r="E243" s="27">
        <v>2</v>
      </c>
      <c r="F243" s="27">
        <v>3</v>
      </c>
      <c r="G243" s="6"/>
      <c r="H243" s="6"/>
      <c r="I243" s="6"/>
      <c r="J243" s="6"/>
      <c r="K243" s="6"/>
      <c r="L243" s="6"/>
      <c r="M243" s="27">
        <v>3</v>
      </c>
      <c r="N243" s="6"/>
      <c r="O243" s="6"/>
      <c r="P243" s="6"/>
      <c r="Q243" s="6"/>
      <c r="R243" s="6"/>
      <c r="S243" s="6"/>
      <c r="T243" s="27">
        <v>2</v>
      </c>
      <c r="U243" s="6"/>
      <c r="V243" s="6"/>
      <c r="W243" s="6"/>
      <c r="X243" s="6"/>
      <c r="Y243" s="6"/>
      <c r="Z243" s="6"/>
      <c r="AA243" s="27">
        <v>1</v>
      </c>
      <c r="AB243" s="6"/>
      <c r="AC243" s="6"/>
      <c r="AD243" s="27">
        <v>3</v>
      </c>
      <c r="AE243" s="27">
        <v>1</v>
      </c>
      <c r="AF243" s="27">
        <v>1</v>
      </c>
      <c r="AG243" s="6">
        <f t="shared" si="0"/>
        <v>18</v>
      </c>
    </row>
    <row r="244" spans="1:33" ht="15.75" customHeight="1">
      <c r="A244" s="37" t="s">
        <v>20</v>
      </c>
      <c r="B244" s="37" t="s">
        <v>372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6">
        <f t="shared" si="0"/>
        <v>0</v>
      </c>
    </row>
    <row r="245" spans="1:33" ht="15.75" customHeight="1">
      <c r="A245" s="37" t="s">
        <v>20</v>
      </c>
      <c r="B245" s="37" t="s">
        <v>373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>
        <f t="shared" si="0"/>
        <v>0</v>
      </c>
    </row>
    <row r="246" spans="1:33" ht="15.75" customHeight="1">
      <c r="A246" s="37" t="s">
        <v>20</v>
      </c>
      <c r="B246" s="37" t="s">
        <v>374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6">
        <f t="shared" si="0"/>
        <v>0</v>
      </c>
    </row>
    <row r="247" spans="1:33" ht="15.75" customHeight="1">
      <c r="A247" s="37" t="s">
        <v>20</v>
      </c>
      <c r="B247" s="37" t="s">
        <v>375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>
        <f t="shared" si="0"/>
        <v>0</v>
      </c>
    </row>
    <row r="248" spans="1:33" ht="15.75" customHeight="1">
      <c r="A248" s="37" t="s">
        <v>20</v>
      </c>
      <c r="B248" s="37" t="s">
        <v>376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6">
        <f t="shared" si="0"/>
        <v>0</v>
      </c>
    </row>
    <row r="249" spans="1:33" ht="15.75" customHeight="1">
      <c r="A249" s="37" t="s">
        <v>20</v>
      </c>
      <c r="B249" s="37" t="s">
        <v>377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>
        <f t="shared" si="0"/>
        <v>0</v>
      </c>
    </row>
    <row r="250" spans="1:33" ht="15.75" customHeight="1">
      <c r="A250" s="37" t="s">
        <v>20</v>
      </c>
      <c r="B250" s="37" t="s">
        <v>378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6">
        <f t="shared" si="0"/>
        <v>0</v>
      </c>
    </row>
    <row r="251" spans="1:33" ht="15.75" customHeight="1">
      <c r="A251" s="37" t="s">
        <v>20</v>
      </c>
      <c r="B251" s="37" t="s">
        <v>379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>
        <f t="shared" si="0"/>
        <v>0</v>
      </c>
    </row>
    <row r="252" spans="1:33" ht="15.75" customHeight="1">
      <c r="A252" s="37" t="s">
        <v>20</v>
      </c>
      <c r="B252" s="37" t="s">
        <v>380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6">
        <f t="shared" si="0"/>
        <v>0</v>
      </c>
    </row>
    <row r="253" spans="1:33" ht="15.75" customHeight="1">
      <c r="A253" s="37" t="s">
        <v>20</v>
      </c>
      <c r="B253" s="37" t="s">
        <v>381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>
        <f t="shared" si="0"/>
        <v>0</v>
      </c>
    </row>
    <row r="254" spans="1:33" ht="15.75" customHeight="1">
      <c r="A254" s="37" t="s">
        <v>20</v>
      </c>
      <c r="B254" s="37" t="s">
        <v>382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6">
        <f t="shared" si="0"/>
        <v>0</v>
      </c>
    </row>
    <row r="255" spans="1:33" ht="15.75" customHeight="1">
      <c r="A255" s="37" t="s">
        <v>20</v>
      </c>
      <c r="B255" s="37" t="s">
        <v>383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>
        <f t="shared" si="0"/>
        <v>0</v>
      </c>
    </row>
    <row r="256" spans="1:33" ht="15.75" customHeight="1">
      <c r="A256" s="37" t="s">
        <v>20</v>
      </c>
      <c r="B256" s="37" t="s">
        <v>384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6">
        <f t="shared" si="0"/>
        <v>0</v>
      </c>
    </row>
    <row r="257" spans="1:33" ht="15.75" customHeight="1">
      <c r="A257" s="37" t="s">
        <v>20</v>
      </c>
      <c r="B257" s="37" t="s">
        <v>385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>
        <f t="shared" si="0"/>
        <v>0</v>
      </c>
    </row>
    <row r="258" spans="1:33" ht="15.75" customHeight="1">
      <c r="A258" s="37" t="s">
        <v>20</v>
      </c>
      <c r="B258" s="37" t="s">
        <v>386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6">
        <f t="shared" si="0"/>
        <v>0</v>
      </c>
    </row>
    <row r="259" spans="1:33" ht="15.75" customHeight="1">
      <c r="A259" s="37" t="s">
        <v>20</v>
      </c>
      <c r="B259" s="37" t="s">
        <v>387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>
        <f t="shared" si="0"/>
        <v>0</v>
      </c>
    </row>
    <row r="260" spans="1:33" ht="15.75" customHeight="1">
      <c r="A260" s="37" t="s">
        <v>20</v>
      </c>
      <c r="B260" s="37" t="s">
        <v>388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6">
        <f t="shared" si="0"/>
        <v>0</v>
      </c>
    </row>
    <row r="261" spans="1:33" ht="15.75" customHeight="1">
      <c r="A261" s="37" t="s">
        <v>20</v>
      </c>
      <c r="B261" s="37" t="s">
        <v>389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>
        <f t="shared" si="0"/>
        <v>0</v>
      </c>
    </row>
    <row r="262" spans="1:33" ht="15.75" customHeight="1">
      <c r="A262" s="37" t="s">
        <v>20</v>
      </c>
      <c r="B262" s="37" t="s">
        <v>390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6">
        <f t="shared" si="0"/>
        <v>0</v>
      </c>
    </row>
    <row r="263" spans="1:33" ht="15.75" customHeight="1">
      <c r="A263" s="37" t="s">
        <v>20</v>
      </c>
      <c r="B263" s="37" t="s">
        <v>391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>
        <f t="shared" si="0"/>
        <v>0</v>
      </c>
    </row>
    <row r="264" spans="1:33" ht="15.75" customHeight="1">
      <c r="A264" s="37" t="s">
        <v>20</v>
      </c>
      <c r="B264" s="37" t="s">
        <v>392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6">
        <f t="shared" si="0"/>
        <v>0</v>
      </c>
    </row>
    <row r="265" spans="1:33" ht="15.75" customHeight="1">
      <c r="A265" s="37" t="s">
        <v>20</v>
      </c>
      <c r="B265" s="37" t="s">
        <v>393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>
        <f t="shared" si="0"/>
        <v>0</v>
      </c>
    </row>
    <row r="266" spans="1:33" ht="15.75" customHeight="1">
      <c r="A266" s="37" t="s">
        <v>20</v>
      </c>
      <c r="B266" s="37" t="s">
        <v>394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6">
        <f t="shared" si="0"/>
        <v>0</v>
      </c>
    </row>
    <row r="267" spans="1:33" ht="15.75" customHeight="1">
      <c r="A267" s="37" t="s">
        <v>20</v>
      </c>
      <c r="B267" s="37" t="s">
        <v>395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>
        <f t="shared" si="0"/>
        <v>0</v>
      </c>
    </row>
    <row r="268" spans="1:33" ht="15.75" customHeight="1">
      <c r="A268" s="37" t="s">
        <v>20</v>
      </c>
      <c r="B268" s="37" t="s">
        <v>396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6">
        <f t="shared" si="0"/>
        <v>0</v>
      </c>
    </row>
    <row r="269" spans="1:33" ht="15.75" customHeight="1">
      <c r="A269" s="37" t="s">
        <v>20</v>
      </c>
      <c r="B269" s="37" t="s">
        <v>397</v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>
        <f t="shared" si="0"/>
        <v>0</v>
      </c>
    </row>
    <row r="270" spans="1:33" ht="15.75" customHeight="1">
      <c r="A270" s="37" t="s">
        <v>20</v>
      </c>
      <c r="B270" s="37" t="s">
        <v>398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6">
        <f t="shared" si="0"/>
        <v>0</v>
      </c>
    </row>
    <row r="271" spans="1:33" ht="15.75" customHeight="1">
      <c r="A271" s="38" t="s">
        <v>21</v>
      </c>
      <c r="B271" s="38" t="s">
        <v>399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27">
        <v>1</v>
      </c>
      <c r="X271" s="6"/>
      <c r="Y271" s="6"/>
      <c r="Z271" s="6"/>
      <c r="AA271" s="6"/>
      <c r="AB271" s="6"/>
      <c r="AC271" s="6"/>
      <c r="AD271" s="6"/>
      <c r="AE271" s="6"/>
      <c r="AF271" s="6"/>
      <c r="AG271" s="6">
        <f t="shared" si="0"/>
        <v>1</v>
      </c>
    </row>
    <row r="272" spans="1:33" ht="15.75" customHeight="1">
      <c r="A272" s="38" t="s">
        <v>21</v>
      </c>
      <c r="B272" s="38" t="s">
        <v>400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6">
        <f t="shared" si="0"/>
        <v>0</v>
      </c>
    </row>
    <row r="273" spans="1:33" ht="15.75" customHeight="1">
      <c r="A273" s="38" t="s">
        <v>21</v>
      </c>
      <c r="B273" s="38" t="s">
        <v>401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27">
        <v>2</v>
      </c>
      <c r="V273" s="6"/>
      <c r="W273" s="6"/>
      <c r="X273" s="27">
        <v>2</v>
      </c>
      <c r="Y273" s="6"/>
      <c r="Z273" s="6"/>
      <c r="AA273" s="6"/>
      <c r="AB273" s="6"/>
      <c r="AC273" s="6"/>
      <c r="AD273" s="6"/>
      <c r="AE273" s="6"/>
      <c r="AF273" s="6"/>
      <c r="AG273" s="6">
        <f t="shared" si="0"/>
        <v>4</v>
      </c>
    </row>
    <row r="274" spans="1:33" ht="15.75" customHeight="1">
      <c r="A274" s="38" t="s">
        <v>21</v>
      </c>
      <c r="B274" s="38" t="s">
        <v>402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6">
        <f t="shared" si="0"/>
        <v>0</v>
      </c>
    </row>
    <row r="275" spans="1:33" ht="15.75" customHeight="1">
      <c r="A275" s="38" t="s">
        <v>21</v>
      </c>
      <c r="B275" s="38" t="s">
        <v>403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>
        <f t="shared" si="0"/>
        <v>0</v>
      </c>
    </row>
    <row r="276" spans="1:33" ht="15.75" customHeight="1">
      <c r="A276" s="38" t="s">
        <v>21</v>
      </c>
      <c r="B276" s="38" t="s">
        <v>404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6">
        <f t="shared" si="0"/>
        <v>0</v>
      </c>
    </row>
    <row r="277" spans="1:33" ht="15.75" customHeight="1">
      <c r="A277" s="38" t="s">
        <v>21</v>
      </c>
      <c r="B277" s="38" t="s">
        <v>405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>
        <f t="shared" si="0"/>
        <v>0</v>
      </c>
    </row>
    <row r="278" spans="1:33" ht="15.75" customHeight="1">
      <c r="A278" s="38" t="s">
        <v>21</v>
      </c>
      <c r="B278" s="38" t="s">
        <v>406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28">
        <v>1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6">
        <f t="shared" si="0"/>
        <v>1</v>
      </c>
    </row>
    <row r="279" spans="1:33" ht="15.75" customHeight="1">
      <c r="A279" s="38" t="s">
        <v>21</v>
      </c>
      <c r="B279" s="38" t="s">
        <v>407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>
        <f t="shared" si="0"/>
        <v>0</v>
      </c>
    </row>
    <row r="280" spans="1:33" ht="15.75" customHeight="1">
      <c r="A280" s="38" t="s">
        <v>21</v>
      </c>
      <c r="B280" s="38" t="s">
        <v>408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6">
        <f t="shared" si="0"/>
        <v>0</v>
      </c>
    </row>
    <row r="281" spans="1:33" ht="15.75" customHeight="1">
      <c r="A281" s="38" t="s">
        <v>21</v>
      </c>
      <c r="B281" s="38" t="s">
        <v>409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>
        <f t="shared" si="0"/>
        <v>0</v>
      </c>
    </row>
    <row r="282" spans="1:33" ht="15.75" customHeight="1">
      <c r="A282" s="38" t="s">
        <v>21</v>
      </c>
      <c r="B282" s="38" t="s">
        <v>410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6">
        <f t="shared" si="0"/>
        <v>0</v>
      </c>
    </row>
    <row r="283" spans="1:33" ht="15.75" customHeight="1">
      <c r="A283" s="38" t="s">
        <v>21</v>
      </c>
      <c r="B283" s="38" t="s">
        <v>411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>
        <f t="shared" si="0"/>
        <v>0</v>
      </c>
    </row>
    <row r="284" spans="1:33" ht="15.75" customHeight="1">
      <c r="A284" s="38" t="s">
        <v>21</v>
      </c>
      <c r="B284" s="38" t="s">
        <v>412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6">
        <f t="shared" si="0"/>
        <v>0</v>
      </c>
    </row>
    <row r="285" spans="1:33" ht="15.75" customHeight="1">
      <c r="A285" s="38" t="s">
        <v>21</v>
      </c>
      <c r="B285" s="38" t="s">
        <v>413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>
        <f t="shared" si="0"/>
        <v>0</v>
      </c>
    </row>
    <row r="286" spans="1:33" ht="15.75" customHeight="1">
      <c r="A286" s="38" t="s">
        <v>21</v>
      </c>
      <c r="B286" s="38" t="s">
        <v>414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6">
        <f t="shared" si="0"/>
        <v>0</v>
      </c>
    </row>
    <row r="287" spans="1:33" ht="15.75" customHeight="1">
      <c r="A287" s="38" t="s">
        <v>21</v>
      </c>
      <c r="B287" s="38" t="s">
        <v>415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>
        <f t="shared" si="0"/>
        <v>0</v>
      </c>
    </row>
    <row r="288" spans="1:33" ht="15.75" customHeight="1">
      <c r="A288" s="38" t="s">
        <v>21</v>
      </c>
      <c r="B288" s="38" t="s">
        <v>416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6">
        <f t="shared" si="0"/>
        <v>0</v>
      </c>
    </row>
    <row r="289" spans="1:33" ht="15.75" customHeight="1">
      <c r="A289" s="38" t="s">
        <v>21</v>
      </c>
      <c r="B289" s="38" t="s">
        <v>417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>
        <f t="shared" si="0"/>
        <v>0</v>
      </c>
    </row>
    <row r="290" spans="1:33" ht="15.75" customHeight="1">
      <c r="A290" s="38" t="s">
        <v>21</v>
      </c>
      <c r="B290" s="38" t="s">
        <v>418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6">
        <f t="shared" si="0"/>
        <v>0</v>
      </c>
    </row>
    <row r="291" spans="1:33" ht="15.75" customHeight="1">
      <c r="A291" s="38" t="s">
        <v>21</v>
      </c>
      <c r="B291" s="38" t="s">
        <v>419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>
        <f t="shared" si="0"/>
        <v>0</v>
      </c>
    </row>
    <row r="292" spans="1:33" ht="15.75" customHeight="1">
      <c r="A292" s="38" t="s">
        <v>21</v>
      </c>
      <c r="B292" s="38" t="s">
        <v>420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6">
        <f t="shared" si="0"/>
        <v>0</v>
      </c>
    </row>
    <row r="293" spans="1:33" ht="15.75" customHeight="1">
      <c r="A293" s="38" t="s">
        <v>21</v>
      </c>
      <c r="B293" s="38" t="s">
        <v>421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>
        <f t="shared" si="0"/>
        <v>0</v>
      </c>
    </row>
    <row r="294" spans="1:33" ht="15.75" customHeight="1">
      <c r="A294" s="38" t="s">
        <v>21</v>
      </c>
      <c r="B294" s="38" t="s">
        <v>422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6">
        <f t="shared" si="0"/>
        <v>0</v>
      </c>
    </row>
    <row r="295" spans="1:33" ht="15.75" customHeight="1">
      <c r="A295" s="38" t="s">
        <v>21</v>
      </c>
      <c r="B295" s="38" t="s">
        <v>423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27">
        <v>5</v>
      </c>
      <c r="AB295" s="6"/>
      <c r="AC295" s="6"/>
      <c r="AD295" s="6"/>
      <c r="AE295" s="6"/>
      <c r="AF295" s="6"/>
      <c r="AG295" s="6">
        <f t="shared" si="0"/>
        <v>5</v>
      </c>
    </row>
    <row r="296" spans="1:33" ht="15.75" customHeight="1">
      <c r="A296" s="38" t="s">
        <v>21</v>
      </c>
      <c r="B296" s="38" t="s">
        <v>424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6">
        <f t="shared" si="0"/>
        <v>0</v>
      </c>
    </row>
    <row r="297" spans="1:33" ht="15.75" customHeight="1">
      <c r="A297" s="38" t="s">
        <v>21</v>
      </c>
      <c r="B297" s="38" t="s">
        <v>425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>
        <f t="shared" si="0"/>
        <v>0</v>
      </c>
    </row>
    <row r="298" spans="1:33" ht="15.75" customHeight="1">
      <c r="A298" s="39" t="s">
        <v>22</v>
      </c>
      <c r="B298" s="39" t="s">
        <v>426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6">
        <f t="shared" si="0"/>
        <v>0</v>
      </c>
    </row>
    <row r="299" spans="1:33" ht="15.75" customHeight="1">
      <c r="A299" s="39" t="s">
        <v>22</v>
      </c>
      <c r="B299" s="39" t="s">
        <v>427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>
        <f t="shared" si="0"/>
        <v>0</v>
      </c>
    </row>
    <row r="300" spans="1:33" ht="15.75" customHeight="1">
      <c r="A300" s="39" t="s">
        <v>22</v>
      </c>
      <c r="B300" s="39" t="s">
        <v>428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6">
        <f t="shared" si="0"/>
        <v>0</v>
      </c>
    </row>
    <row r="301" spans="1:33" ht="15.75" customHeight="1">
      <c r="A301" s="39" t="s">
        <v>22</v>
      </c>
      <c r="B301" s="39" t="s">
        <v>429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>
        <f t="shared" si="0"/>
        <v>0</v>
      </c>
    </row>
    <row r="302" spans="1:33" ht="15.75" customHeight="1">
      <c r="A302" s="39" t="s">
        <v>22</v>
      </c>
      <c r="B302" s="39" t="s">
        <v>430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6">
        <f t="shared" si="0"/>
        <v>0</v>
      </c>
    </row>
    <row r="303" spans="1:33" ht="15.75" customHeight="1">
      <c r="A303" s="39" t="s">
        <v>22</v>
      </c>
      <c r="B303" s="39" t="s">
        <v>431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>
        <f t="shared" si="0"/>
        <v>0</v>
      </c>
    </row>
    <row r="304" spans="1:33" ht="15.75" customHeight="1">
      <c r="A304" s="39" t="s">
        <v>22</v>
      </c>
      <c r="B304" s="39" t="s">
        <v>432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6">
        <f t="shared" si="0"/>
        <v>0</v>
      </c>
    </row>
    <row r="305" spans="1:33" ht="15.75" customHeight="1">
      <c r="A305" s="39" t="s">
        <v>22</v>
      </c>
      <c r="B305" s="39" t="s">
        <v>433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>
        <f t="shared" si="0"/>
        <v>0</v>
      </c>
    </row>
    <row r="306" spans="1:33" ht="15.75" customHeight="1">
      <c r="A306" s="39" t="s">
        <v>22</v>
      </c>
      <c r="B306" s="39" t="s">
        <v>434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6">
        <f t="shared" si="0"/>
        <v>0</v>
      </c>
    </row>
    <row r="307" spans="1:33" ht="15.75" customHeight="1">
      <c r="A307" s="39" t="s">
        <v>22</v>
      </c>
      <c r="B307" s="39" t="s">
        <v>435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>
        <f t="shared" si="0"/>
        <v>0</v>
      </c>
    </row>
    <row r="308" spans="1:33" ht="15.75" customHeight="1">
      <c r="A308" s="39" t="s">
        <v>22</v>
      </c>
      <c r="B308" s="39" t="s">
        <v>436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6">
        <f t="shared" si="0"/>
        <v>0</v>
      </c>
    </row>
    <row r="309" spans="1:33" ht="15.75" customHeight="1">
      <c r="A309" s="39" t="s">
        <v>22</v>
      </c>
      <c r="B309" s="39" t="s">
        <v>437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>
        <f t="shared" si="0"/>
        <v>0</v>
      </c>
    </row>
    <row r="310" spans="1:33" ht="15.75" customHeight="1">
      <c r="A310" s="39" t="s">
        <v>22</v>
      </c>
      <c r="B310" s="39" t="s">
        <v>438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6">
        <f t="shared" si="0"/>
        <v>0</v>
      </c>
    </row>
    <row r="311" spans="1:33" ht="15.75" customHeight="1">
      <c r="A311" s="39" t="s">
        <v>22</v>
      </c>
      <c r="B311" s="39" t="s">
        <v>439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>
        <f t="shared" si="0"/>
        <v>0</v>
      </c>
    </row>
    <row r="312" spans="1:33" ht="15.75" customHeight="1">
      <c r="A312" s="39" t="s">
        <v>22</v>
      </c>
      <c r="B312" s="39" t="s">
        <v>440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6">
        <f t="shared" si="0"/>
        <v>0</v>
      </c>
    </row>
    <row r="313" spans="1:33" ht="15.75" customHeight="1">
      <c r="A313" s="39" t="s">
        <v>22</v>
      </c>
      <c r="B313" s="39" t="s">
        <v>441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>
        <f t="shared" si="0"/>
        <v>0</v>
      </c>
    </row>
    <row r="314" spans="1:33" ht="15.75" customHeight="1">
      <c r="A314" s="39" t="s">
        <v>22</v>
      </c>
      <c r="B314" s="39" t="s">
        <v>442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6">
        <f t="shared" si="0"/>
        <v>0</v>
      </c>
    </row>
    <row r="315" spans="1:33" ht="15.75" customHeight="1">
      <c r="A315" s="39" t="s">
        <v>22</v>
      </c>
      <c r="B315" s="39" t="s">
        <v>443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>
        <f t="shared" si="0"/>
        <v>0</v>
      </c>
    </row>
    <row r="316" spans="1:33" ht="15.75" customHeight="1">
      <c r="A316" s="39" t="s">
        <v>22</v>
      </c>
      <c r="B316" s="39" t="s">
        <v>444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6">
        <f t="shared" si="0"/>
        <v>0</v>
      </c>
    </row>
    <row r="317" spans="1:33" ht="15.75" customHeight="1">
      <c r="A317" s="39" t="s">
        <v>22</v>
      </c>
      <c r="B317" s="39" t="s">
        <v>445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>
        <f t="shared" si="0"/>
        <v>0</v>
      </c>
    </row>
    <row r="318" spans="1:33" ht="15.75" customHeight="1">
      <c r="A318" s="39" t="s">
        <v>22</v>
      </c>
      <c r="B318" s="39" t="s">
        <v>446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6">
        <f t="shared" si="0"/>
        <v>0</v>
      </c>
    </row>
    <row r="319" spans="1:33" ht="15.75" customHeight="1">
      <c r="A319" s="39" t="s">
        <v>22</v>
      </c>
      <c r="B319" s="39" t="s">
        <v>447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>
        <f t="shared" si="0"/>
        <v>0</v>
      </c>
    </row>
    <row r="320" spans="1:33" ht="15.75" customHeight="1">
      <c r="A320" s="39" t="s">
        <v>22</v>
      </c>
      <c r="B320" s="39" t="s">
        <v>448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6">
        <f t="shared" si="0"/>
        <v>0</v>
      </c>
    </row>
    <row r="321" spans="1:33" ht="15.75" customHeight="1">
      <c r="A321" s="39" t="s">
        <v>22</v>
      </c>
      <c r="B321" s="39" t="s">
        <v>449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>
        <f t="shared" si="0"/>
        <v>0</v>
      </c>
    </row>
    <row r="322" spans="1:33" ht="15.75" customHeight="1">
      <c r="A322" s="39" t="s">
        <v>22</v>
      </c>
      <c r="B322" s="39" t="s">
        <v>450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6">
        <f t="shared" si="0"/>
        <v>0</v>
      </c>
    </row>
    <row r="323" spans="1:33" ht="15.75" customHeight="1">
      <c r="A323" s="39" t="s">
        <v>22</v>
      </c>
      <c r="B323" s="39" t="s">
        <v>451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>
        <f t="shared" si="0"/>
        <v>0</v>
      </c>
    </row>
    <row r="324" spans="1:33" ht="15.75" customHeight="1">
      <c r="A324" s="39" t="s">
        <v>22</v>
      </c>
      <c r="B324" s="39" t="s">
        <v>452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6">
        <f t="shared" si="0"/>
        <v>0</v>
      </c>
    </row>
    <row r="325" spans="1:33" ht="15.75" customHeight="1">
      <c r="A325" s="40" t="s">
        <v>23</v>
      </c>
      <c r="B325" s="40" t="s">
        <v>453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7">
        <v>1</v>
      </c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>
        <f t="shared" si="0"/>
        <v>1</v>
      </c>
    </row>
    <row r="326" spans="1:33" ht="15.75" customHeight="1">
      <c r="A326" s="40" t="s">
        <v>23</v>
      </c>
      <c r="B326" s="40" t="s">
        <v>454</v>
      </c>
      <c r="C326" s="9"/>
      <c r="D326" s="9"/>
      <c r="E326" s="9"/>
      <c r="F326" s="9"/>
      <c r="G326" s="9"/>
      <c r="H326" s="9"/>
      <c r="I326" s="28">
        <v>1</v>
      </c>
      <c r="J326" s="9"/>
      <c r="K326" s="9"/>
      <c r="L326" s="9"/>
      <c r="M326" s="9"/>
      <c r="N326" s="9"/>
      <c r="O326" s="28">
        <v>2</v>
      </c>
      <c r="P326" s="9"/>
      <c r="Q326" s="9"/>
      <c r="R326" s="28">
        <v>2</v>
      </c>
      <c r="S326" s="9"/>
      <c r="T326" s="9"/>
      <c r="U326" s="9"/>
      <c r="V326" s="9"/>
      <c r="W326" s="9"/>
      <c r="X326" s="9"/>
      <c r="Y326" s="9"/>
      <c r="Z326" s="28">
        <v>2</v>
      </c>
      <c r="AA326" s="9"/>
      <c r="AB326" s="9"/>
      <c r="AC326" s="9"/>
      <c r="AD326" s="9"/>
      <c r="AE326" s="9"/>
      <c r="AF326" s="9"/>
      <c r="AG326" s="6">
        <f t="shared" si="0"/>
        <v>7</v>
      </c>
    </row>
    <row r="327" spans="1:33" ht="15.75" customHeight="1">
      <c r="A327" s="40" t="s">
        <v>23</v>
      </c>
      <c r="B327" s="40" t="s">
        <v>455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>
        <f t="shared" si="0"/>
        <v>0</v>
      </c>
    </row>
    <row r="328" spans="1:33" ht="15.75" customHeight="1">
      <c r="A328" s="40" t="s">
        <v>23</v>
      </c>
      <c r="B328" s="40" t="s">
        <v>456</v>
      </c>
      <c r="C328" s="9"/>
      <c r="D328" s="9"/>
      <c r="E328" s="28">
        <v>2</v>
      </c>
      <c r="F328" s="9"/>
      <c r="G328" s="9"/>
      <c r="H328" s="9"/>
      <c r="I328" s="9"/>
      <c r="J328" s="9"/>
      <c r="K328" s="9"/>
      <c r="L328" s="9"/>
      <c r="M328" s="9"/>
      <c r="N328" s="9"/>
      <c r="O328" s="28">
        <v>5</v>
      </c>
      <c r="P328" s="9"/>
      <c r="Q328" s="9"/>
      <c r="R328" s="28">
        <v>1</v>
      </c>
      <c r="S328" s="9"/>
      <c r="T328" s="9"/>
      <c r="U328" s="9"/>
      <c r="V328" s="9"/>
      <c r="W328" s="9"/>
      <c r="X328" s="9"/>
      <c r="Y328" s="9"/>
      <c r="Z328" s="28">
        <v>2</v>
      </c>
      <c r="AA328" s="9"/>
      <c r="AB328" s="28">
        <v>1</v>
      </c>
      <c r="AC328" s="9"/>
      <c r="AD328" s="9"/>
      <c r="AE328" s="9"/>
      <c r="AF328" s="9"/>
      <c r="AG328" s="6">
        <f t="shared" si="0"/>
        <v>11</v>
      </c>
    </row>
    <row r="329" spans="1:33" ht="15.75" customHeight="1">
      <c r="A329" s="40" t="s">
        <v>23</v>
      </c>
      <c r="B329" s="40" t="s">
        <v>457</v>
      </c>
      <c r="C329" s="6"/>
      <c r="D329" s="27">
        <v>2</v>
      </c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>
        <f t="shared" si="0"/>
        <v>2</v>
      </c>
    </row>
    <row r="330" spans="1:33" ht="15.75" customHeight="1">
      <c r="A330" s="40" t="s">
        <v>23</v>
      </c>
      <c r="B330" s="40" t="s">
        <v>458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6">
        <f t="shared" si="0"/>
        <v>0</v>
      </c>
    </row>
    <row r="331" spans="1:33" ht="15.75" customHeight="1">
      <c r="A331" s="40" t="s">
        <v>23</v>
      </c>
      <c r="B331" s="40" t="s">
        <v>459</v>
      </c>
      <c r="C331" s="6"/>
      <c r="D331" s="27">
        <v>1</v>
      </c>
      <c r="E331" s="6"/>
      <c r="F331" s="27">
        <v>2</v>
      </c>
      <c r="G331" s="6"/>
      <c r="H331" s="6"/>
      <c r="I331" s="6"/>
      <c r="J331" s="6"/>
      <c r="K331" s="6"/>
      <c r="L331" s="6"/>
      <c r="M331" s="6"/>
      <c r="N331" s="6"/>
      <c r="O331" s="6"/>
      <c r="P331" s="27">
        <v>1</v>
      </c>
      <c r="Q331" s="6"/>
      <c r="R331" s="6"/>
      <c r="S331" s="6"/>
      <c r="T331" s="6"/>
      <c r="U331" s="6"/>
      <c r="V331" s="6"/>
      <c r="W331" s="27">
        <v>1</v>
      </c>
      <c r="X331" s="27">
        <v>7</v>
      </c>
      <c r="Y331" s="27">
        <v>5</v>
      </c>
      <c r="Z331" s="27">
        <v>4</v>
      </c>
      <c r="AA331" s="27">
        <v>1</v>
      </c>
      <c r="AB331" s="6"/>
      <c r="AC331" s="6"/>
      <c r="AD331" s="6"/>
      <c r="AE331" s="6"/>
      <c r="AF331" s="6"/>
      <c r="AG331" s="6">
        <f t="shared" si="0"/>
        <v>22</v>
      </c>
    </row>
    <row r="332" spans="1:33" ht="15.75" customHeight="1">
      <c r="A332" s="40" t="s">
        <v>23</v>
      </c>
      <c r="B332" s="40" t="s">
        <v>460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6">
        <f t="shared" si="0"/>
        <v>0</v>
      </c>
    </row>
    <row r="333" spans="1:33" ht="15.75" customHeight="1">
      <c r="A333" s="40" t="s">
        <v>23</v>
      </c>
      <c r="B333" s="40" t="s">
        <v>461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>
        <f t="shared" si="0"/>
        <v>0</v>
      </c>
    </row>
    <row r="334" spans="1:33" ht="15.75" customHeight="1">
      <c r="A334" s="40" t="s">
        <v>23</v>
      </c>
      <c r="B334" s="40" t="s">
        <v>462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6">
        <f t="shared" si="0"/>
        <v>0</v>
      </c>
    </row>
    <row r="335" spans="1:33" ht="15.75" customHeight="1">
      <c r="A335" s="40" t="s">
        <v>23</v>
      </c>
      <c r="B335" s="40" t="s">
        <v>463</v>
      </c>
      <c r="C335" s="6"/>
      <c r="D335" s="6"/>
      <c r="E335" s="6"/>
      <c r="F335" s="6"/>
      <c r="G335" s="6"/>
      <c r="H335" s="6"/>
      <c r="I335" s="6"/>
      <c r="J335" s="27">
        <v>1</v>
      </c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27">
        <v>1</v>
      </c>
      <c r="X335" s="6"/>
      <c r="Y335" s="6"/>
      <c r="Z335" s="6"/>
      <c r="AA335" s="6"/>
      <c r="AB335" s="6"/>
      <c r="AC335" s="6"/>
      <c r="AD335" s="6"/>
      <c r="AE335" s="6"/>
      <c r="AF335" s="6"/>
      <c r="AG335" s="6">
        <f t="shared" si="0"/>
        <v>2</v>
      </c>
    </row>
    <row r="336" spans="1:33" ht="15.75" customHeight="1">
      <c r="A336" s="40" t="s">
        <v>23</v>
      </c>
      <c r="B336" s="40" t="s">
        <v>464</v>
      </c>
      <c r="C336" s="9"/>
      <c r="D336" s="9"/>
      <c r="E336" s="9"/>
      <c r="F336" s="9"/>
      <c r="G336" s="9"/>
      <c r="H336" s="9"/>
      <c r="I336" s="9"/>
      <c r="J336" s="9"/>
      <c r="K336" s="28">
        <v>4</v>
      </c>
      <c r="L336" s="9"/>
      <c r="M336" s="9"/>
      <c r="N336" s="9"/>
      <c r="O336" s="9"/>
      <c r="P336" s="28">
        <v>1</v>
      </c>
      <c r="Q336" s="9"/>
      <c r="R336" s="9"/>
      <c r="S336" s="9"/>
      <c r="T336" s="28">
        <v>2</v>
      </c>
      <c r="U336" s="28">
        <v>1</v>
      </c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6">
        <f t="shared" si="0"/>
        <v>8</v>
      </c>
    </row>
    <row r="337" spans="1:33" ht="15.75" customHeight="1">
      <c r="A337" s="40" t="s">
        <v>23</v>
      </c>
      <c r="B337" s="40" t="s">
        <v>465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>
        <f t="shared" si="0"/>
        <v>0</v>
      </c>
    </row>
    <row r="338" spans="1:33" ht="15.75" customHeight="1">
      <c r="A338" s="40" t="s">
        <v>23</v>
      </c>
      <c r="B338" s="40" t="s">
        <v>466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6">
        <f t="shared" si="0"/>
        <v>0</v>
      </c>
    </row>
    <row r="339" spans="1:33" ht="15.75" customHeight="1">
      <c r="A339" s="40" t="s">
        <v>23</v>
      </c>
      <c r="B339" s="40" t="s">
        <v>467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27">
        <v>1</v>
      </c>
      <c r="AB339" s="27">
        <v>1</v>
      </c>
      <c r="AC339" s="6"/>
      <c r="AD339" s="6"/>
      <c r="AE339" s="6"/>
      <c r="AF339" s="6"/>
      <c r="AG339" s="6">
        <f t="shared" si="0"/>
        <v>2</v>
      </c>
    </row>
    <row r="340" spans="1:33" ht="15.75" customHeight="1">
      <c r="A340" s="40" t="s">
        <v>23</v>
      </c>
      <c r="B340" s="40" t="s">
        <v>468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28">
        <v>2</v>
      </c>
      <c r="X340" s="9"/>
      <c r="Y340" s="9"/>
      <c r="Z340" s="9"/>
      <c r="AA340" s="9"/>
      <c r="AB340" s="9"/>
      <c r="AC340" s="9"/>
      <c r="AD340" s="9"/>
      <c r="AE340" s="9"/>
      <c r="AF340" s="9"/>
      <c r="AG340" s="6">
        <f t="shared" si="0"/>
        <v>2</v>
      </c>
    </row>
    <row r="341" spans="1:33" ht="15.75" customHeight="1">
      <c r="A341" s="40" t="s">
        <v>23</v>
      </c>
      <c r="B341" s="40" t="s">
        <v>469</v>
      </c>
      <c r="C341" s="6"/>
      <c r="D341" s="6"/>
      <c r="E341" s="27">
        <v>1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27">
        <v>1</v>
      </c>
      <c r="Q341" s="6"/>
      <c r="R341" s="6"/>
      <c r="S341" s="6"/>
      <c r="T341" s="6"/>
      <c r="U341" s="6"/>
      <c r="V341" s="6"/>
      <c r="W341" s="6"/>
      <c r="X341" s="27">
        <v>2</v>
      </c>
      <c r="Y341" s="6"/>
      <c r="Z341" s="6"/>
      <c r="AA341" s="6"/>
      <c r="AB341" s="6"/>
      <c r="AC341" s="6"/>
      <c r="AD341" s="6"/>
      <c r="AE341" s="6"/>
      <c r="AF341" s="6"/>
      <c r="AG341" s="6">
        <f t="shared" si="0"/>
        <v>4</v>
      </c>
    </row>
    <row r="342" spans="1:33" ht="15.75" customHeight="1">
      <c r="A342" s="40" t="s">
        <v>23</v>
      </c>
      <c r="B342" s="40" t="s">
        <v>470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28">
        <v>2</v>
      </c>
      <c r="AA342" s="9"/>
      <c r="AB342" s="9"/>
      <c r="AC342" s="9"/>
      <c r="AD342" s="9"/>
      <c r="AE342" s="9"/>
      <c r="AF342" s="9"/>
      <c r="AG342" s="6">
        <f t="shared" si="0"/>
        <v>2</v>
      </c>
    </row>
    <row r="343" spans="1:33" ht="15.75" customHeight="1">
      <c r="A343" s="40" t="s">
        <v>23</v>
      </c>
      <c r="B343" s="40" t="s">
        <v>471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>
        <f t="shared" si="0"/>
        <v>0</v>
      </c>
    </row>
    <row r="344" spans="1:33" ht="15.75" customHeight="1">
      <c r="A344" s="40" t="s">
        <v>23</v>
      </c>
      <c r="B344" s="40" t="s">
        <v>472</v>
      </c>
      <c r="C344" s="28">
        <v>1</v>
      </c>
      <c r="D344" s="28">
        <v>3</v>
      </c>
      <c r="E344" s="28">
        <v>1</v>
      </c>
      <c r="F344" s="28">
        <v>3</v>
      </c>
      <c r="G344" s="28">
        <v>4</v>
      </c>
      <c r="H344" s="28">
        <v>1</v>
      </c>
      <c r="I344" s="9"/>
      <c r="J344" s="9"/>
      <c r="K344" s="28">
        <v>5</v>
      </c>
      <c r="L344" s="9"/>
      <c r="M344" s="9"/>
      <c r="N344" s="28">
        <v>2</v>
      </c>
      <c r="O344" s="9"/>
      <c r="P344" s="28">
        <v>3</v>
      </c>
      <c r="Q344" s="28">
        <v>2</v>
      </c>
      <c r="R344" s="9"/>
      <c r="S344" s="9"/>
      <c r="T344" s="28">
        <v>1</v>
      </c>
      <c r="U344" s="28">
        <v>3</v>
      </c>
      <c r="V344" s="28">
        <v>0</v>
      </c>
      <c r="W344" s="28">
        <v>1</v>
      </c>
      <c r="X344" s="28">
        <v>4</v>
      </c>
      <c r="Y344" s="28">
        <v>12</v>
      </c>
      <c r="Z344" s="28">
        <v>3</v>
      </c>
      <c r="AA344" s="28">
        <v>3</v>
      </c>
      <c r="AB344" s="28">
        <v>3</v>
      </c>
      <c r="AC344" s="28">
        <v>1</v>
      </c>
      <c r="AD344" s="9"/>
      <c r="AE344" s="28">
        <v>1</v>
      </c>
      <c r="AF344" s="9"/>
      <c r="AG344" s="6">
        <f t="shared" si="0"/>
        <v>57</v>
      </c>
    </row>
    <row r="345" spans="1:33" ht="15.75" customHeight="1">
      <c r="A345" s="40" t="s">
        <v>23</v>
      </c>
      <c r="B345" s="40" t="s">
        <v>473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>
        <f t="shared" si="0"/>
        <v>0</v>
      </c>
    </row>
    <row r="346" spans="1:33" ht="15.75" customHeight="1">
      <c r="A346" s="40" t="s">
        <v>23</v>
      </c>
      <c r="B346" s="40" t="s">
        <v>474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6">
        <f t="shared" si="0"/>
        <v>0</v>
      </c>
    </row>
    <row r="347" spans="1:33" ht="15.75" customHeight="1">
      <c r="A347" s="40" t="s">
        <v>23</v>
      </c>
      <c r="B347" s="40" t="s">
        <v>475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>
        <f t="shared" si="0"/>
        <v>0</v>
      </c>
    </row>
    <row r="348" spans="1:33" ht="15.75" customHeight="1">
      <c r="A348" s="40" t="s">
        <v>23</v>
      </c>
      <c r="B348" s="40" t="s">
        <v>476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6">
        <f t="shared" si="0"/>
        <v>0</v>
      </c>
    </row>
    <row r="349" spans="1:33" ht="15.75" customHeight="1">
      <c r="A349" s="40" t="s">
        <v>23</v>
      </c>
      <c r="B349" s="40" t="s">
        <v>477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>
        <f t="shared" si="0"/>
        <v>0</v>
      </c>
    </row>
    <row r="350" spans="1:33" ht="15.75" customHeight="1">
      <c r="A350" s="40" t="s">
        <v>23</v>
      </c>
      <c r="B350" s="40" t="s">
        <v>478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6">
        <f t="shared" si="0"/>
        <v>0</v>
      </c>
    </row>
    <row r="351" spans="1:33" ht="15.75" customHeight="1">
      <c r="A351" s="40" t="s">
        <v>23</v>
      </c>
      <c r="B351" s="40" t="s">
        <v>479</v>
      </c>
      <c r="C351" s="6"/>
      <c r="D351" s="27">
        <v>2</v>
      </c>
      <c r="E351" s="6"/>
      <c r="F351" s="6"/>
      <c r="G351" s="6"/>
      <c r="H351" s="6"/>
      <c r="I351" s="6"/>
      <c r="J351" s="27">
        <v>3</v>
      </c>
      <c r="K351" s="6"/>
      <c r="L351" s="6"/>
      <c r="M351" s="6"/>
      <c r="N351" s="6"/>
      <c r="O351" s="27">
        <v>4</v>
      </c>
      <c r="P351" s="6"/>
      <c r="Q351" s="6"/>
      <c r="R351" s="27">
        <v>1</v>
      </c>
      <c r="S351" s="27">
        <v>2</v>
      </c>
      <c r="T351" s="27">
        <v>1</v>
      </c>
      <c r="U351" s="6"/>
      <c r="V351" s="6"/>
      <c r="W351" s="27">
        <v>2</v>
      </c>
      <c r="X351" s="27">
        <v>1</v>
      </c>
      <c r="Y351" s="27">
        <v>1</v>
      </c>
      <c r="Z351" s="27">
        <v>2</v>
      </c>
      <c r="AA351" s="6"/>
      <c r="AB351" s="6"/>
      <c r="AC351" s="6"/>
      <c r="AD351" s="6"/>
      <c r="AE351" s="6"/>
      <c r="AF351" s="6"/>
      <c r="AG351" s="6">
        <f t="shared" si="0"/>
        <v>19</v>
      </c>
    </row>
    <row r="352" spans="1:33" ht="15.75" customHeight="1">
      <c r="A352" s="41" t="s">
        <v>24</v>
      </c>
      <c r="B352" s="41" t="s">
        <v>480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6">
        <f t="shared" si="0"/>
        <v>0</v>
      </c>
    </row>
    <row r="353" spans="1:33" ht="15.75" customHeight="1">
      <c r="A353" s="41" t="s">
        <v>24</v>
      </c>
      <c r="B353" s="41" t="s">
        <v>481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>
        <f t="shared" si="0"/>
        <v>0</v>
      </c>
    </row>
    <row r="354" spans="1:33" ht="15.75" customHeight="1">
      <c r="A354" s="41" t="s">
        <v>24</v>
      </c>
      <c r="B354" s="41" t="s">
        <v>482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6">
        <f t="shared" si="0"/>
        <v>0</v>
      </c>
    </row>
    <row r="355" spans="1:33" ht="15.75" customHeight="1">
      <c r="A355" s="41" t="s">
        <v>24</v>
      </c>
      <c r="B355" s="41" t="s">
        <v>483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>
        <f t="shared" si="0"/>
        <v>0</v>
      </c>
    </row>
    <row r="356" spans="1:33" ht="15.75" customHeight="1">
      <c r="A356" s="41" t="s">
        <v>24</v>
      </c>
      <c r="B356" s="41" t="s">
        <v>484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6">
        <f t="shared" si="0"/>
        <v>0</v>
      </c>
    </row>
    <row r="357" spans="1:33" ht="15.75" customHeight="1">
      <c r="A357" s="41" t="s">
        <v>24</v>
      </c>
      <c r="B357" s="41" t="s">
        <v>485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>
        <f t="shared" si="0"/>
        <v>0</v>
      </c>
    </row>
    <row r="358" spans="1:33" ht="15.75" customHeight="1">
      <c r="A358" s="41" t="s">
        <v>24</v>
      </c>
      <c r="B358" s="41" t="s">
        <v>486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6">
        <f t="shared" si="0"/>
        <v>0</v>
      </c>
    </row>
    <row r="359" spans="1:33" ht="15.75" customHeight="1">
      <c r="A359" s="41" t="s">
        <v>24</v>
      </c>
      <c r="B359" s="41" t="s">
        <v>487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>
        <f t="shared" si="0"/>
        <v>0</v>
      </c>
    </row>
    <row r="360" spans="1:33" ht="15.75" customHeight="1">
      <c r="A360" s="41" t="s">
        <v>24</v>
      </c>
      <c r="B360" s="41" t="s">
        <v>488</v>
      </c>
      <c r="C360" s="9"/>
      <c r="D360" s="9"/>
      <c r="E360" s="9"/>
      <c r="F360" s="9"/>
      <c r="G360" s="9"/>
      <c r="H360" s="9"/>
      <c r="I360" s="9"/>
      <c r="J360" s="9"/>
      <c r="K360" s="9"/>
      <c r="L360" s="28">
        <v>1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6">
        <f t="shared" si="0"/>
        <v>1</v>
      </c>
    </row>
    <row r="361" spans="1:33" ht="15.75" customHeight="1">
      <c r="A361" s="41" t="s">
        <v>24</v>
      </c>
      <c r="B361" s="41" t="s">
        <v>489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>
        <f t="shared" si="0"/>
        <v>0</v>
      </c>
    </row>
    <row r="362" spans="1:33" ht="15.75" customHeight="1">
      <c r="A362" s="41" t="s">
        <v>24</v>
      </c>
      <c r="B362" s="41" t="s">
        <v>490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6">
        <f t="shared" si="0"/>
        <v>0</v>
      </c>
    </row>
    <row r="363" spans="1:33" ht="15.75" customHeight="1">
      <c r="A363" s="41" t="s">
        <v>24</v>
      </c>
      <c r="B363" s="41" t="s">
        <v>491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>
        <f t="shared" si="0"/>
        <v>0</v>
      </c>
    </row>
    <row r="364" spans="1:33" ht="15.75" customHeight="1">
      <c r="A364" s="41" t="s">
        <v>24</v>
      </c>
      <c r="B364" s="41" t="s">
        <v>492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6">
        <f t="shared" si="0"/>
        <v>0</v>
      </c>
    </row>
    <row r="365" spans="1:33" ht="15.75" customHeight="1">
      <c r="A365" s="41" t="s">
        <v>24</v>
      </c>
      <c r="B365" s="41" t="s">
        <v>493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>
        <f t="shared" si="0"/>
        <v>0</v>
      </c>
    </row>
    <row r="366" spans="1:33" ht="15.75" customHeight="1">
      <c r="A366" s="41" t="s">
        <v>24</v>
      </c>
      <c r="B366" s="41" t="s">
        <v>494</v>
      </c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6">
        <f t="shared" si="0"/>
        <v>0</v>
      </c>
    </row>
    <row r="367" spans="1:33" ht="15.75" customHeight="1">
      <c r="A367" s="41" t="s">
        <v>24</v>
      </c>
      <c r="B367" s="41" t="s">
        <v>495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>
        <f t="shared" si="0"/>
        <v>0</v>
      </c>
    </row>
    <row r="368" spans="1:33" ht="15.75" customHeight="1">
      <c r="A368" s="41" t="s">
        <v>24</v>
      </c>
      <c r="B368" s="41" t="s">
        <v>496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6">
        <f t="shared" si="0"/>
        <v>0</v>
      </c>
    </row>
    <row r="369" spans="1:33" ht="15.75" customHeight="1">
      <c r="A369" s="41" t="s">
        <v>24</v>
      </c>
      <c r="B369" s="41" t="s">
        <v>497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>
        <f t="shared" si="0"/>
        <v>0</v>
      </c>
    </row>
    <row r="370" spans="1:33" ht="15.75" customHeight="1">
      <c r="A370" s="41" t="s">
        <v>24</v>
      </c>
      <c r="B370" s="41" t="s">
        <v>498</v>
      </c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6">
        <f t="shared" si="0"/>
        <v>0</v>
      </c>
    </row>
    <row r="371" spans="1:33" ht="15.75" customHeight="1">
      <c r="A371" s="41" t="s">
        <v>24</v>
      </c>
      <c r="B371" s="41" t="s">
        <v>499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>
        <f t="shared" si="0"/>
        <v>0</v>
      </c>
    </row>
    <row r="372" spans="1:33" ht="15.75" customHeight="1">
      <c r="A372" s="41" t="s">
        <v>24</v>
      </c>
      <c r="B372" s="41" t="s">
        <v>500</v>
      </c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6">
        <f t="shared" si="0"/>
        <v>0</v>
      </c>
    </row>
    <row r="373" spans="1:33" ht="15.75" customHeight="1">
      <c r="A373" s="41" t="s">
        <v>24</v>
      </c>
      <c r="B373" s="41" t="s">
        <v>501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>
        <f t="shared" si="0"/>
        <v>0</v>
      </c>
    </row>
    <row r="374" spans="1:33" ht="15.75" customHeight="1">
      <c r="A374" s="42" t="s">
        <v>25</v>
      </c>
      <c r="B374" s="42" t="s">
        <v>502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28">
        <v>2</v>
      </c>
      <c r="X374" s="9"/>
      <c r="Y374" s="9"/>
      <c r="Z374" s="9"/>
      <c r="AA374" s="9"/>
      <c r="AB374" s="9"/>
      <c r="AC374" s="9"/>
      <c r="AD374" s="9"/>
      <c r="AE374" s="9"/>
      <c r="AF374" s="9"/>
      <c r="AG374" s="6">
        <f t="shared" si="0"/>
        <v>2</v>
      </c>
    </row>
    <row r="375" spans="1:33" ht="15.75" customHeight="1">
      <c r="A375" s="42" t="s">
        <v>25</v>
      </c>
      <c r="B375" s="42" t="s">
        <v>503</v>
      </c>
      <c r="C375" s="27">
        <v>24</v>
      </c>
      <c r="D375" s="27">
        <v>20</v>
      </c>
      <c r="E375" s="27">
        <v>23</v>
      </c>
      <c r="F375" s="27">
        <v>20</v>
      </c>
      <c r="G375" s="27">
        <v>27</v>
      </c>
      <c r="H375" s="27">
        <v>30</v>
      </c>
      <c r="I375" s="27">
        <v>24</v>
      </c>
      <c r="J375" s="27">
        <v>32</v>
      </c>
      <c r="K375" s="27">
        <v>45</v>
      </c>
      <c r="L375" s="27">
        <v>20</v>
      </c>
      <c r="M375" s="27">
        <v>34</v>
      </c>
      <c r="N375" s="27">
        <v>26</v>
      </c>
      <c r="O375" s="27">
        <v>36</v>
      </c>
      <c r="P375" s="27">
        <v>25</v>
      </c>
      <c r="Q375" s="27">
        <v>34</v>
      </c>
      <c r="R375" s="27">
        <v>22</v>
      </c>
      <c r="S375" s="27">
        <v>23</v>
      </c>
      <c r="T375" s="27">
        <v>28</v>
      </c>
      <c r="U375" s="27">
        <v>23</v>
      </c>
      <c r="V375" s="27">
        <v>66</v>
      </c>
      <c r="W375" s="27">
        <v>35</v>
      </c>
      <c r="X375" s="27">
        <v>68</v>
      </c>
      <c r="Y375" s="27">
        <v>37</v>
      </c>
      <c r="Z375" s="27">
        <v>49</v>
      </c>
      <c r="AA375" s="27">
        <v>44</v>
      </c>
      <c r="AB375" s="27">
        <v>21</v>
      </c>
      <c r="AC375" s="27">
        <v>30</v>
      </c>
      <c r="AD375" s="27">
        <v>38</v>
      </c>
      <c r="AE375" s="27">
        <v>34</v>
      </c>
      <c r="AF375" s="27">
        <v>46</v>
      </c>
      <c r="AG375" s="6">
        <f t="shared" si="0"/>
        <v>984</v>
      </c>
    </row>
    <row r="376" spans="1:33" ht="15.75" customHeight="1">
      <c r="A376" s="42" t="s">
        <v>25</v>
      </c>
      <c r="B376" s="42" t="s">
        <v>504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28">
        <v>2</v>
      </c>
      <c r="V376" s="9"/>
      <c r="W376" s="9"/>
      <c r="X376" s="28">
        <v>2</v>
      </c>
      <c r="Y376" s="9"/>
      <c r="Z376" s="28">
        <v>1</v>
      </c>
      <c r="AA376" s="9"/>
      <c r="AB376" s="9"/>
      <c r="AC376" s="9"/>
      <c r="AD376" s="9"/>
      <c r="AE376" s="9"/>
      <c r="AF376" s="9"/>
      <c r="AG376" s="6">
        <f t="shared" si="0"/>
        <v>5</v>
      </c>
    </row>
    <row r="377" spans="1:33" ht="15.75" customHeight="1">
      <c r="A377" s="42" t="s">
        <v>25</v>
      </c>
      <c r="B377" s="42" t="s">
        <v>505</v>
      </c>
      <c r="C377" s="6"/>
      <c r="D377" s="6"/>
      <c r="E377" s="6"/>
      <c r="F377" s="6"/>
      <c r="G377" s="6"/>
      <c r="H377" s="27">
        <v>1</v>
      </c>
      <c r="I377" s="6"/>
      <c r="J377" s="6"/>
      <c r="K377" s="27">
        <v>1</v>
      </c>
      <c r="L377" s="6"/>
      <c r="M377" s="6"/>
      <c r="N377" s="27">
        <v>1</v>
      </c>
      <c r="O377" s="6"/>
      <c r="P377" s="6"/>
      <c r="Q377" s="27">
        <v>2</v>
      </c>
      <c r="R377" s="6"/>
      <c r="S377" s="6"/>
      <c r="T377" s="6"/>
      <c r="U377" s="6"/>
      <c r="V377" s="6"/>
      <c r="W377" s="6"/>
      <c r="X377" s="6"/>
      <c r="Y377" s="6"/>
      <c r="Z377" s="6"/>
      <c r="AA377" s="27">
        <v>3</v>
      </c>
      <c r="AB377" s="6"/>
      <c r="AC377" s="6"/>
      <c r="AD377" s="6"/>
      <c r="AE377" s="6"/>
      <c r="AF377" s="6"/>
      <c r="AG377" s="6">
        <f t="shared" si="0"/>
        <v>8</v>
      </c>
    </row>
    <row r="378" spans="1:33" ht="15.75" customHeight="1">
      <c r="A378" s="42" t="s">
        <v>25</v>
      </c>
      <c r="B378" s="42" t="s">
        <v>506</v>
      </c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6">
        <f t="shared" si="0"/>
        <v>0</v>
      </c>
    </row>
    <row r="379" spans="1:33" ht="15.75" customHeight="1">
      <c r="A379" s="42" t="s">
        <v>25</v>
      </c>
      <c r="B379" s="42" t="s">
        <v>507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27">
        <v>1</v>
      </c>
      <c r="X379" s="6"/>
      <c r="Y379" s="6"/>
      <c r="Z379" s="6"/>
      <c r="AA379" s="6"/>
      <c r="AB379" s="6"/>
      <c r="AC379" s="6"/>
      <c r="AD379" s="6"/>
      <c r="AE379" s="6"/>
      <c r="AF379" s="6"/>
      <c r="AG379" s="6">
        <f t="shared" si="0"/>
        <v>1</v>
      </c>
    </row>
    <row r="380" spans="1:33" ht="15.75" customHeight="1">
      <c r="A380" s="42" t="s">
        <v>25</v>
      </c>
      <c r="B380" s="42" t="s">
        <v>508</v>
      </c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28">
        <v>1</v>
      </c>
      <c r="Z380" s="9"/>
      <c r="AA380" s="9"/>
      <c r="AB380" s="9"/>
      <c r="AC380" s="28">
        <v>2</v>
      </c>
      <c r="AD380" s="9"/>
      <c r="AE380" s="28">
        <v>2</v>
      </c>
      <c r="AF380" s="9"/>
      <c r="AG380" s="6">
        <f t="shared" si="0"/>
        <v>5</v>
      </c>
    </row>
    <row r="381" spans="1:33" ht="15.75" customHeight="1">
      <c r="A381" s="42" t="s">
        <v>25</v>
      </c>
      <c r="B381" s="42" t="s">
        <v>509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>
        <f t="shared" si="0"/>
        <v>0</v>
      </c>
    </row>
    <row r="382" spans="1:33" ht="15.75" customHeight="1">
      <c r="A382" s="42" t="s">
        <v>25</v>
      </c>
      <c r="B382" s="42" t="s">
        <v>510</v>
      </c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6">
        <f t="shared" si="0"/>
        <v>0</v>
      </c>
    </row>
    <row r="383" spans="1:33" ht="15.75" customHeight="1">
      <c r="A383" s="42" t="s">
        <v>25</v>
      </c>
      <c r="B383" s="42" t="s">
        <v>511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>
        <f t="shared" si="0"/>
        <v>0</v>
      </c>
    </row>
    <row r="384" spans="1:33" ht="15.75" customHeight="1">
      <c r="A384" s="42" t="s">
        <v>25</v>
      </c>
      <c r="B384" s="42" t="s">
        <v>512</v>
      </c>
      <c r="C384" s="9"/>
      <c r="D384" s="28">
        <v>2</v>
      </c>
      <c r="E384" s="28">
        <v>9</v>
      </c>
      <c r="F384" s="9"/>
      <c r="G384" s="28">
        <v>2</v>
      </c>
      <c r="H384" s="9"/>
      <c r="I384" s="28">
        <v>2</v>
      </c>
      <c r="J384" s="28">
        <v>1</v>
      </c>
      <c r="K384" s="9"/>
      <c r="L384" s="9"/>
      <c r="M384" s="28">
        <v>1</v>
      </c>
      <c r="N384" s="28">
        <v>3</v>
      </c>
      <c r="O384" s="9"/>
      <c r="P384" s="9"/>
      <c r="Q384" s="28">
        <v>1</v>
      </c>
      <c r="R384" s="28">
        <v>1</v>
      </c>
      <c r="S384" s="28">
        <v>3</v>
      </c>
      <c r="T384" s="28">
        <v>5</v>
      </c>
      <c r="U384" s="28">
        <v>5</v>
      </c>
      <c r="V384" s="28">
        <v>1</v>
      </c>
      <c r="W384" s="28">
        <v>1</v>
      </c>
      <c r="X384" s="28">
        <v>4</v>
      </c>
      <c r="Y384" s="9"/>
      <c r="Z384" s="28">
        <v>5</v>
      </c>
      <c r="AA384" s="28">
        <v>4</v>
      </c>
      <c r="AB384" s="28">
        <v>2</v>
      </c>
      <c r="AC384" s="28">
        <v>2</v>
      </c>
      <c r="AD384" s="28">
        <v>7</v>
      </c>
      <c r="AE384" s="28">
        <v>5</v>
      </c>
      <c r="AF384" s="28">
        <v>2</v>
      </c>
      <c r="AG384" s="6">
        <f t="shared" si="0"/>
        <v>68</v>
      </c>
    </row>
    <row r="385" spans="1:33" ht="15.75" customHeight="1">
      <c r="A385" s="42" t="s">
        <v>25</v>
      </c>
      <c r="B385" s="42" t="s">
        <v>513</v>
      </c>
      <c r="C385" s="27">
        <v>4</v>
      </c>
      <c r="D385" s="27">
        <v>18</v>
      </c>
      <c r="E385" s="27">
        <v>14</v>
      </c>
      <c r="F385" s="27">
        <v>14</v>
      </c>
      <c r="G385" s="27">
        <v>7</v>
      </c>
      <c r="H385" s="27">
        <v>11</v>
      </c>
      <c r="I385" s="27">
        <v>6</v>
      </c>
      <c r="J385" s="27">
        <v>2</v>
      </c>
      <c r="K385" s="27">
        <v>13</v>
      </c>
      <c r="L385" s="27">
        <v>5</v>
      </c>
      <c r="M385" s="27">
        <v>17</v>
      </c>
      <c r="N385" s="27">
        <v>14</v>
      </c>
      <c r="O385" s="27">
        <v>4</v>
      </c>
      <c r="P385" s="27">
        <v>13</v>
      </c>
      <c r="Q385" s="27">
        <v>20</v>
      </c>
      <c r="R385" s="27">
        <v>11</v>
      </c>
      <c r="S385" s="27">
        <v>15</v>
      </c>
      <c r="T385" s="27">
        <v>21</v>
      </c>
      <c r="U385" s="27">
        <v>32</v>
      </c>
      <c r="V385" s="27">
        <v>23</v>
      </c>
      <c r="W385" s="27">
        <v>16</v>
      </c>
      <c r="X385" s="27">
        <v>33</v>
      </c>
      <c r="Y385" s="27">
        <v>39</v>
      </c>
      <c r="Z385" s="27">
        <v>18</v>
      </c>
      <c r="AA385" s="27">
        <v>1</v>
      </c>
      <c r="AB385" s="27">
        <v>31</v>
      </c>
      <c r="AC385" s="27">
        <v>31</v>
      </c>
      <c r="AD385" s="27">
        <v>11</v>
      </c>
      <c r="AE385" s="27">
        <v>8</v>
      </c>
      <c r="AF385" s="27">
        <v>9</v>
      </c>
      <c r="AG385" s="6">
        <f t="shared" si="0"/>
        <v>461</v>
      </c>
    </row>
    <row r="386" spans="1:33" ht="15.75" customHeight="1">
      <c r="A386" s="42" t="s">
        <v>25</v>
      </c>
      <c r="B386" s="42" t="s">
        <v>514</v>
      </c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28">
        <v>1</v>
      </c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6">
        <f t="shared" si="0"/>
        <v>1</v>
      </c>
    </row>
    <row r="387" spans="1:33" ht="15.75" customHeight="1">
      <c r="A387" s="42" t="s">
        <v>25</v>
      </c>
      <c r="B387" s="42" t="s">
        <v>515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>
        <f t="shared" si="0"/>
        <v>0</v>
      </c>
    </row>
    <row r="388" spans="1:33" ht="15.75" customHeight="1">
      <c r="A388" s="42" t="s">
        <v>25</v>
      </c>
      <c r="B388" s="42" t="s">
        <v>516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28">
        <v>2</v>
      </c>
      <c r="X388" s="9"/>
      <c r="Y388" s="9"/>
      <c r="Z388" s="9"/>
      <c r="AA388" s="9"/>
      <c r="AB388" s="9"/>
      <c r="AC388" s="9"/>
      <c r="AD388" s="9"/>
      <c r="AE388" s="9"/>
      <c r="AF388" s="9"/>
      <c r="AG388" s="6">
        <f t="shared" si="0"/>
        <v>2</v>
      </c>
    </row>
    <row r="389" spans="1:33" ht="15.75" customHeight="1">
      <c r="A389" s="42" t="s">
        <v>25</v>
      </c>
      <c r="B389" s="42" t="s">
        <v>517</v>
      </c>
      <c r="C389" s="6"/>
      <c r="D389" s="27">
        <v>3</v>
      </c>
      <c r="E389" s="27">
        <v>3</v>
      </c>
      <c r="F389" s="6"/>
      <c r="G389" s="27">
        <v>1</v>
      </c>
      <c r="H389" s="6"/>
      <c r="I389" s="27">
        <v>2</v>
      </c>
      <c r="J389" s="27">
        <v>5</v>
      </c>
      <c r="K389" s="27">
        <v>2</v>
      </c>
      <c r="L389" s="27">
        <v>2</v>
      </c>
      <c r="M389" s="6"/>
      <c r="N389" s="27">
        <v>3</v>
      </c>
      <c r="O389" s="27">
        <v>1</v>
      </c>
      <c r="P389" s="27">
        <v>3</v>
      </c>
      <c r="Q389" s="27">
        <v>1</v>
      </c>
      <c r="R389" s="27">
        <v>1</v>
      </c>
      <c r="S389" s="27">
        <v>2</v>
      </c>
      <c r="T389" s="6"/>
      <c r="U389" s="6"/>
      <c r="V389" s="6"/>
      <c r="W389" s="27">
        <v>4</v>
      </c>
      <c r="X389" s="27">
        <v>2</v>
      </c>
      <c r="Y389" s="27">
        <v>1</v>
      </c>
      <c r="Z389" s="6"/>
      <c r="AA389" s="27">
        <v>2</v>
      </c>
      <c r="AB389" s="6"/>
      <c r="AC389" s="27">
        <v>1</v>
      </c>
      <c r="AD389" s="27">
        <v>1</v>
      </c>
      <c r="AE389" s="27">
        <v>2</v>
      </c>
      <c r="AF389" s="6"/>
      <c r="AG389" s="6">
        <f t="shared" si="0"/>
        <v>42</v>
      </c>
    </row>
    <row r="390" spans="1:33" ht="15.75" customHeight="1">
      <c r="A390" s="42" t="s">
        <v>25</v>
      </c>
      <c r="B390" s="42" t="s">
        <v>518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28">
        <v>1</v>
      </c>
      <c r="U390" s="9"/>
      <c r="V390" s="9"/>
      <c r="W390" s="9"/>
      <c r="X390" s="9"/>
      <c r="Y390" s="9"/>
      <c r="Z390" s="9"/>
      <c r="AA390" s="28">
        <v>2</v>
      </c>
      <c r="AB390" s="9"/>
      <c r="AC390" s="9"/>
      <c r="AD390" s="9"/>
      <c r="AE390" s="9"/>
      <c r="AF390" s="9"/>
      <c r="AG390" s="6">
        <f t="shared" si="0"/>
        <v>3</v>
      </c>
    </row>
    <row r="391" spans="1:33" ht="15.75" customHeight="1">
      <c r="A391" s="42" t="s">
        <v>25</v>
      </c>
      <c r="B391" s="42" t="s">
        <v>519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27">
        <v>2</v>
      </c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>
        <f t="shared" si="0"/>
        <v>2</v>
      </c>
    </row>
    <row r="392" spans="1:33" ht="15.75" customHeight="1">
      <c r="A392" s="42" t="s">
        <v>25</v>
      </c>
      <c r="B392" s="42" t="s">
        <v>520</v>
      </c>
      <c r="C392" s="9"/>
      <c r="D392" s="28">
        <v>1</v>
      </c>
      <c r="E392" s="9"/>
      <c r="F392" s="9"/>
      <c r="G392" s="28">
        <v>3</v>
      </c>
      <c r="H392" s="9"/>
      <c r="I392" s="28">
        <v>5</v>
      </c>
      <c r="J392" s="28">
        <v>4</v>
      </c>
      <c r="K392" s="28">
        <v>1</v>
      </c>
      <c r="L392" s="9"/>
      <c r="M392" s="9"/>
      <c r="N392" s="9"/>
      <c r="O392" s="9"/>
      <c r="P392" s="28">
        <v>1</v>
      </c>
      <c r="Q392" s="28">
        <v>1</v>
      </c>
      <c r="R392" s="28">
        <v>2</v>
      </c>
      <c r="S392" s="9"/>
      <c r="T392" s="9"/>
      <c r="U392" s="28">
        <v>2</v>
      </c>
      <c r="V392" s="28">
        <v>1</v>
      </c>
      <c r="W392" s="9"/>
      <c r="X392" s="28">
        <v>1</v>
      </c>
      <c r="Y392" s="9"/>
      <c r="Z392" s="9"/>
      <c r="AA392" s="28">
        <v>1</v>
      </c>
      <c r="AB392" s="28">
        <v>2</v>
      </c>
      <c r="AC392" s="9"/>
      <c r="AD392" s="9"/>
      <c r="AE392" s="28">
        <v>5</v>
      </c>
      <c r="AF392" s="9"/>
      <c r="AG392" s="6">
        <f t="shared" si="0"/>
        <v>30</v>
      </c>
    </row>
    <row r="393" spans="1:33" ht="15.75" customHeight="1">
      <c r="A393" s="42" t="s">
        <v>25</v>
      </c>
      <c r="B393" s="42" t="s">
        <v>521</v>
      </c>
      <c r="C393" s="6"/>
      <c r="D393" s="27">
        <v>2</v>
      </c>
      <c r="E393" s="6"/>
      <c r="F393" s="27">
        <v>4</v>
      </c>
      <c r="G393" s="6"/>
      <c r="H393" s="27">
        <v>2</v>
      </c>
      <c r="I393" s="6"/>
      <c r="J393" s="27">
        <v>1</v>
      </c>
      <c r="K393" s="27">
        <v>1</v>
      </c>
      <c r="L393" s="6"/>
      <c r="M393" s="6"/>
      <c r="N393" s="6"/>
      <c r="O393" s="6"/>
      <c r="P393" s="6"/>
      <c r="Q393" s="27">
        <v>1</v>
      </c>
      <c r="R393" s="27">
        <v>2</v>
      </c>
      <c r="S393" s="6"/>
      <c r="T393" s="27">
        <v>2</v>
      </c>
      <c r="U393" s="6"/>
      <c r="V393" s="27">
        <v>2</v>
      </c>
      <c r="W393" s="6"/>
      <c r="X393" s="27">
        <v>3</v>
      </c>
      <c r="Y393" s="6"/>
      <c r="Z393" s="6"/>
      <c r="AA393" s="27">
        <v>2</v>
      </c>
      <c r="AB393" s="6"/>
      <c r="AC393" s="6"/>
      <c r="AD393" s="6"/>
      <c r="AE393" s="27">
        <v>2</v>
      </c>
      <c r="AF393" s="6"/>
      <c r="AG393" s="6">
        <f t="shared" si="0"/>
        <v>24</v>
      </c>
    </row>
    <row r="394" spans="1:33" ht="15.75" customHeight="1">
      <c r="A394" s="42" t="s">
        <v>25</v>
      </c>
      <c r="B394" s="42" t="s">
        <v>522</v>
      </c>
      <c r="C394" s="28">
        <v>7</v>
      </c>
      <c r="D394" s="28">
        <v>5</v>
      </c>
      <c r="E394" s="28">
        <v>8</v>
      </c>
      <c r="F394" s="28">
        <v>11</v>
      </c>
      <c r="G394" s="28">
        <v>3</v>
      </c>
      <c r="H394" s="28">
        <v>11</v>
      </c>
      <c r="I394" s="28">
        <v>2</v>
      </c>
      <c r="J394" s="28">
        <v>4</v>
      </c>
      <c r="K394" s="28">
        <v>14</v>
      </c>
      <c r="L394" s="9"/>
      <c r="M394" s="28">
        <v>6</v>
      </c>
      <c r="N394" s="28">
        <v>1</v>
      </c>
      <c r="O394" s="28">
        <v>2</v>
      </c>
      <c r="P394" s="28">
        <v>3</v>
      </c>
      <c r="Q394" s="28">
        <v>2</v>
      </c>
      <c r="R394" s="28">
        <v>6</v>
      </c>
      <c r="S394" s="28">
        <v>4</v>
      </c>
      <c r="T394" s="9"/>
      <c r="U394" s="28">
        <v>11</v>
      </c>
      <c r="V394" s="28">
        <v>5</v>
      </c>
      <c r="W394" s="28">
        <v>8</v>
      </c>
      <c r="X394" s="28">
        <v>9</v>
      </c>
      <c r="Y394" s="28">
        <v>6</v>
      </c>
      <c r="Z394" s="28">
        <v>15</v>
      </c>
      <c r="AA394" s="28">
        <v>2</v>
      </c>
      <c r="AB394" s="28">
        <v>4</v>
      </c>
      <c r="AC394" s="28">
        <v>4</v>
      </c>
      <c r="AD394" s="9"/>
      <c r="AE394" s="9"/>
      <c r="AF394" s="9"/>
      <c r="AG394" s="6">
        <f t="shared" si="0"/>
        <v>153</v>
      </c>
    </row>
    <row r="395" spans="1:33" ht="15.75" customHeight="1">
      <c r="A395" s="42" t="s">
        <v>25</v>
      </c>
      <c r="B395" s="42" t="s">
        <v>523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27">
        <v>1</v>
      </c>
      <c r="R395" s="27">
        <v>1</v>
      </c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>
        <f t="shared" si="0"/>
        <v>2</v>
      </c>
    </row>
    <row r="396" spans="1:33" ht="15.75" customHeight="1">
      <c r="A396" s="42" t="s">
        <v>25</v>
      </c>
      <c r="B396" s="42" t="s">
        <v>524</v>
      </c>
      <c r="C396" s="9"/>
      <c r="D396" s="9"/>
      <c r="E396" s="9"/>
      <c r="F396" s="9"/>
      <c r="G396" s="9"/>
      <c r="H396" s="28">
        <v>1</v>
      </c>
      <c r="I396" s="28">
        <v>2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28">
        <v>2</v>
      </c>
      <c r="AE396" s="9"/>
      <c r="AF396" s="9"/>
      <c r="AG396" s="6">
        <f t="shared" si="0"/>
        <v>5</v>
      </c>
    </row>
    <row r="397" spans="1:33" ht="15.75" customHeight="1">
      <c r="A397" s="42" t="s">
        <v>25</v>
      </c>
      <c r="B397" s="42" t="s">
        <v>525</v>
      </c>
      <c r="C397" s="6"/>
      <c r="D397" s="27">
        <v>1</v>
      </c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27">
        <v>1</v>
      </c>
      <c r="X397" s="6"/>
      <c r="Y397" s="6"/>
      <c r="Z397" s="6"/>
      <c r="AA397" s="6"/>
      <c r="AB397" s="6"/>
      <c r="AC397" s="27">
        <v>1</v>
      </c>
      <c r="AD397" s="6"/>
      <c r="AE397" s="6"/>
      <c r="AF397" s="6"/>
      <c r="AG397" s="6">
        <f t="shared" si="0"/>
        <v>3</v>
      </c>
    </row>
    <row r="398" spans="1:33" ht="15.75" customHeight="1">
      <c r="A398" s="42" t="s">
        <v>25</v>
      </c>
      <c r="B398" s="42" t="s">
        <v>526</v>
      </c>
      <c r="C398" s="28">
        <v>26</v>
      </c>
      <c r="D398" s="28">
        <v>48</v>
      </c>
      <c r="E398" s="28">
        <v>52</v>
      </c>
      <c r="F398" s="28">
        <v>57</v>
      </c>
      <c r="G398" s="28">
        <v>53</v>
      </c>
      <c r="H398" s="28">
        <v>55</v>
      </c>
      <c r="I398" s="28">
        <v>31</v>
      </c>
      <c r="J398" s="28">
        <v>47</v>
      </c>
      <c r="K398" s="28">
        <v>72</v>
      </c>
      <c r="L398" s="28">
        <v>38</v>
      </c>
      <c r="M398" s="28">
        <v>62</v>
      </c>
      <c r="N398" s="28">
        <v>73</v>
      </c>
      <c r="O398" s="28">
        <v>45</v>
      </c>
      <c r="P398" s="28">
        <v>38</v>
      </c>
      <c r="Q398" s="28">
        <v>56</v>
      </c>
      <c r="R398" s="28">
        <v>35</v>
      </c>
      <c r="S398" s="28">
        <v>39</v>
      </c>
      <c r="T398" s="28">
        <v>55</v>
      </c>
      <c r="U398" s="28">
        <v>51</v>
      </c>
      <c r="V398" s="28">
        <v>97</v>
      </c>
      <c r="W398" s="28">
        <v>65</v>
      </c>
      <c r="X398" s="28">
        <v>99</v>
      </c>
      <c r="Y398" s="28">
        <v>85</v>
      </c>
      <c r="Z398" s="28">
        <v>79</v>
      </c>
      <c r="AA398" s="28">
        <v>70</v>
      </c>
      <c r="AB398" s="28">
        <v>54</v>
      </c>
      <c r="AC398" s="28">
        <v>73</v>
      </c>
      <c r="AD398" s="28">
        <v>70</v>
      </c>
      <c r="AE398" s="28">
        <v>80</v>
      </c>
      <c r="AF398" s="28">
        <v>73</v>
      </c>
      <c r="AG398" s="6">
        <f t="shared" si="0"/>
        <v>1778</v>
      </c>
    </row>
    <row r="399" spans="1:33" ht="15.75" customHeight="1">
      <c r="A399" s="42" t="s">
        <v>25</v>
      </c>
      <c r="B399" s="42" t="s">
        <v>527</v>
      </c>
      <c r="C399" s="27">
        <v>3</v>
      </c>
      <c r="D399" s="6"/>
      <c r="E399" s="6"/>
      <c r="F399" s="6"/>
      <c r="G399" s="27">
        <v>1</v>
      </c>
      <c r="H399" s="6"/>
      <c r="I399" s="6"/>
      <c r="J399" s="27">
        <v>1</v>
      </c>
      <c r="K399" s="27">
        <v>2</v>
      </c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27">
        <v>2</v>
      </c>
      <c r="W399" s="6"/>
      <c r="X399" s="6"/>
      <c r="Y399" s="27">
        <v>3</v>
      </c>
      <c r="Z399" s="27">
        <v>1</v>
      </c>
      <c r="AA399" s="6"/>
      <c r="AB399" s="6"/>
      <c r="AC399" s="6"/>
      <c r="AD399" s="6"/>
      <c r="AE399" s="27">
        <v>2</v>
      </c>
      <c r="AF399" s="27">
        <v>4</v>
      </c>
      <c r="AG399" s="6">
        <f t="shared" si="0"/>
        <v>19</v>
      </c>
    </row>
    <row r="400" spans="1:33" ht="15.75" customHeight="1">
      <c r="A400" s="42" t="s">
        <v>25</v>
      </c>
      <c r="B400" s="42" t="s">
        <v>528</v>
      </c>
      <c r="C400" s="9"/>
      <c r="D400" s="28">
        <v>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28">
        <v>1</v>
      </c>
      <c r="R400" s="28">
        <v>1</v>
      </c>
      <c r="S400" s="9"/>
      <c r="T400" s="28">
        <v>1</v>
      </c>
      <c r="U400" s="9"/>
      <c r="V400" s="28">
        <v>2</v>
      </c>
      <c r="W400" s="9"/>
      <c r="X400" s="9"/>
      <c r="Y400" s="28">
        <v>1</v>
      </c>
      <c r="Z400" s="28">
        <v>4</v>
      </c>
      <c r="AA400" s="9"/>
      <c r="AB400" s="9"/>
      <c r="AC400" s="9"/>
      <c r="AD400" s="9"/>
      <c r="AE400" s="9"/>
      <c r="AF400" s="28">
        <v>0</v>
      </c>
      <c r="AG400" s="6">
        <f t="shared" si="0"/>
        <v>12</v>
      </c>
    </row>
    <row r="401" spans="1:33" ht="15.75" customHeight="1">
      <c r="A401" s="43" t="s">
        <v>26</v>
      </c>
      <c r="B401" s="43" t="s">
        <v>529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27">
        <v>1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>
        <f t="shared" si="0"/>
        <v>1</v>
      </c>
    </row>
    <row r="402" spans="1:33" ht="15.75" customHeight="1">
      <c r="A402" s="43" t="s">
        <v>26</v>
      </c>
      <c r="B402" s="43" t="s">
        <v>530</v>
      </c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6">
        <f t="shared" si="0"/>
        <v>0</v>
      </c>
    </row>
    <row r="403" spans="1:33" ht="15.75" customHeight="1">
      <c r="A403" s="43" t="s">
        <v>26</v>
      </c>
      <c r="B403" s="43" t="s">
        <v>531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7">
        <v>1</v>
      </c>
      <c r="N403" s="6"/>
      <c r="O403" s="27">
        <v>2</v>
      </c>
      <c r="P403" s="6"/>
      <c r="Q403" s="6"/>
      <c r="R403" s="6"/>
      <c r="S403" s="6"/>
      <c r="T403" s="6"/>
      <c r="U403" s="6"/>
      <c r="V403" s="27">
        <v>2</v>
      </c>
      <c r="W403" s="6"/>
      <c r="X403" s="6"/>
      <c r="Y403" s="6"/>
      <c r="Z403" s="27">
        <v>1</v>
      </c>
      <c r="AA403" s="6"/>
      <c r="AB403" s="6"/>
      <c r="AC403" s="6"/>
      <c r="AD403" s="6"/>
      <c r="AE403" s="6"/>
      <c r="AF403" s="6"/>
      <c r="AG403" s="6">
        <f t="shared" si="0"/>
        <v>6</v>
      </c>
    </row>
    <row r="404" spans="1:33" ht="15.75" customHeight="1">
      <c r="A404" s="43" t="s">
        <v>26</v>
      </c>
      <c r="B404" s="43" t="s">
        <v>532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6">
        <f t="shared" si="0"/>
        <v>0</v>
      </c>
    </row>
    <row r="405" spans="1:33" ht="15.75" customHeight="1">
      <c r="A405" s="43" t="s">
        <v>26</v>
      </c>
      <c r="B405" s="43" t="s">
        <v>533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>
        <f t="shared" si="0"/>
        <v>0</v>
      </c>
    </row>
    <row r="406" spans="1:33" ht="15.75" customHeight="1">
      <c r="A406" s="43" t="s">
        <v>26</v>
      </c>
      <c r="B406" s="43" t="s">
        <v>534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6">
        <f t="shared" si="0"/>
        <v>0</v>
      </c>
    </row>
    <row r="407" spans="1:33" ht="15.75" customHeight="1">
      <c r="A407" s="43" t="s">
        <v>26</v>
      </c>
      <c r="B407" s="43" t="s">
        <v>535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>
        <f t="shared" si="0"/>
        <v>0</v>
      </c>
    </row>
    <row r="408" spans="1:33" ht="15.75" customHeight="1">
      <c r="A408" s="43" t="s">
        <v>26</v>
      </c>
      <c r="B408" s="43" t="s">
        <v>536</v>
      </c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6">
        <f t="shared" si="0"/>
        <v>0</v>
      </c>
    </row>
    <row r="409" spans="1:33" ht="15.75" customHeight="1">
      <c r="A409" s="43" t="s">
        <v>26</v>
      </c>
      <c r="B409" s="43" t="s">
        <v>537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27">
        <v>1</v>
      </c>
      <c r="Z409" s="6"/>
      <c r="AA409" s="6"/>
      <c r="AB409" s="6"/>
      <c r="AC409" s="6"/>
      <c r="AD409" s="6"/>
      <c r="AE409" s="6"/>
      <c r="AF409" s="6"/>
      <c r="AG409" s="6">
        <f t="shared" si="0"/>
        <v>1</v>
      </c>
    </row>
    <row r="410" spans="1:33" ht="15.75" customHeight="1">
      <c r="A410" s="43" t="s">
        <v>26</v>
      </c>
      <c r="B410" s="43" t="s">
        <v>538</v>
      </c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6">
        <f t="shared" si="0"/>
        <v>0</v>
      </c>
    </row>
    <row r="411" spans="1:33" ht="15.75" customHeight="1">
      <c r="A411" s="43" t="s">
        <v>26</v>
      </c>
      <c r="B411" s="43" t="s">
        <v>539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>
        <f t="shared" si="0"/>
        <v>0</v>
      </c>
    </row>
    <row r="412" spans="1:33" ht="15.75" customHeight="1">
      <c r="A412" s="43" t="s">
        <v>26</v>
      </c>
      <c r="B412" s="43" t="s">
        <v>540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6">
        <f t="shared" si="0"/>
        <v>0</v>
      </c>
    </row>
    <row r="413" spans="1:33" ht="15.75" customHeight="1">
      <c r="A413" s="43" t="s">
        <v>26</v>
      </c>
      <c r="B413" s="43" t="s">
        <v>541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>
        <f t="shared" si="0"/>
        <v>0</v>
      </c>
    </row>
    <row r="414" spans="1:33" ht="15.75" customHeight="1">
      <c r="A414" s="43" t="s">
        <v>26</v>
      </c>
      <c r="B414" s="43" t="s">
        <v>542</v>
      </c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6">
        <f t="shared" si="0"/>
        <v>0</v>
      </c>
    </row>
    <row r="415" spans="1:33" ht="15.75" customHeight="1">
      <c r="A415" s="43" t="s">
        <v>26</v>
      </c>
      <c r="B415" s="43" t="s">
        <v>543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>
        <f t="shared" si="0"/>
        <v>0</v>
      </c>
    </row>
    <row r="416" spans="1:33" ht="15.75" customHeight="1">
      <c r="A416" s="43" t="s">
        <v>26</v>
      </c>
      <c r="B416" s="43" t="s">
        <v>544</v>
      </c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6">
        <f t="shared" si="0"/>
        <v>0</v>
      </c>
    </row>
    <row r="417" spans="1:33" ht="15.75" customHeight="1">
      <c r="A417" s="43" t="s">
        <v>26</v>
      </c>
      <c r="B417" s="43" t="s">
        <v>545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27">
        <v>1</v>
      </c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27">
        <v>3</v>
      </c>
      <c r="AC417" s="6"/>
      <c r="AD417" s="6"/>
      <c r="AE417" s="6"/>
      <c r="AF417" s="6"/>
      <c r="AG417" s="6">
        <f t="shared" si="0"/>
        <v>4</v>
      </c>
    </row>
    <row r="418" spans="1:33" ht="15.75" customHeight="1">
      <c r="A418" s="43" t="s">
        <v>26</v>
      </c>
      <c r="B418" s="43" t="s">
        <v>546</v>
      </c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6">
        <f t="shared" si="0"/>
        <v>0</v>
      </c>
    </row>
    <row r="419" spans="1:33" ht="15.75" customHeight="1">
      <c r="A419" s="43" t="s">
        <v>26</v>
      </c>
      <c r="B419" s="43" t="s">
        <v>547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>
        <f t="shared" si="0"/>
        <v>0</v>
      </c>
    </row>
    <row r="420" spans="1:33" ht="15.75" customHeight="1">
      <c r="A420" s="43" t="s">
        <v>26</v>
      </c>
      <c r="B420" s="43" t="s">
        <v>548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6">
        <f t="shared" si="0"/>
        <v>0</v>
      </c>
    </row>
    <row r="421" spans="1:33" ht="15.75" customHeight="1">
      <c r="A421" s="43" t="s">
        <v>26</v>
      </c>
      <c r="B421" s="43" t="s">
        <v>549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>
        <f t="shared" si="0"/>
        <v>0</v>
      </c>
    </row>
    <row r="422" spans="1:33" ht="15.75" customHeight="1">
      <c r="A422" s="43" t="s">
        <v>26</v>
      </c>
      <c r="B422" s="43" t="s">
        <v>550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6">
        <f t="shared" si="0"/>
        <v>0</v>
      </c>
    </row>
    <row r="423" spans="1:33" ht="15.75" customHeight="1">
      <c r="A423" s="43" t="s">
        <v>26</v>
      </c>
      <c r="B423" s="43" t="s">
        <v>551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>
        <f t="shared" si="0"/>
        <v>0</v>
      </c>
    </row>
    <row r="424" spans="1:33" ht="15.75" customHeight="1">
      <c r="A424" s="43" t="s">
        <v>26</v>
      </c>
      <c r="B424" s="43" t="s">
        <v>552</v>
      </c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28">
        <v>1</v>
      </c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6">
        <f t="shared" si="0"/>
        <v>1</v>
      </c>
    </row>
    <row r="425" spans="1:33" ht="15.75" customHeight="1">
      <c r="A425" s="43" t="s">
        <v>26</v>
      </c>
      <c r="B425" s="43" t="s">
        <v>553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>
        <f t="shared" si="0"/>
        <v>0</v>
      </c>
    </row>
    <row r="426" spans="1:33" ht="15.75" customHeight="1">
      <c r="A426" s="43" t="s">
        <v>26</v>
      </c>
      <c r="B426" s="43" t="s">
        <v>554</v>
      </c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6">
        <f t="shared" si="0"/>
        <v>0</v>
      </c>
    </row>
    <row r="427" spans="1:33" ht="15.75" customHeight="1">
      <c r="A427" s="43" t="s">
        <v>26</v>
      </c>
      <c r="B427" s="43" t="s">
        <v>555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>
        <f t="shared" si="0"/>
        <v>0</v>
      </c>
    </row>
    <row r="428" spans="1:33" ht="15.75" customHeight="1">
      <c r="A428" s="44" t="s">
        <v>27</v>
      </c>
      <c r="B428" s="44" t="s">
        <v>556</v>
      </c>
      <c r="C428" s="9"/>
      <c r="D428" s="9"/>
      <c r="E428" s="9"/>
      <c r="F428" s="9"/>
      <c r="G428" s="9"/>
      <c r="H428" s="9"/>
      <c r="I428" s="9"/>
      <c r="J428" s="9"/>
      <c r="K428" s="28">
        <v>1</v>
      </c>
      <c r="L428" s="28">
        <v>4</v>
      </c>
      <c r="M428" s="9"/>
      <c r="N428" s="28">
        <v>1</v>
      </c>
      <c r="O428" s="9"/>
      <c r="P428" s="28">
        <v>3</v>
      </c>
      <c r="Q428" s="28">
        <v>2</v>
      </c>
      <c r="R428" s="9"/>
      <c r="S428" s="9"/>
      <c r="T428" s="28">
        <v>5</v>
      </c>
      <c r="U428" s="28">
        <v>5</v>
      </c>
      <c r="V428" s="28">
        <v>8</v>
      </c>
      <c r="W428" s="9"/>
      <c r="X428" s="9"/>
      <c r="Y428" s="28">
        <v>6</v>
      </c>
      <c r="Z428" s="9"/>
      <c r="AA428" s="9"/>
      <c r="AB428" s="28">
        <v>3</v>
      </c>
      <c r="AC428" s="28">
        <v>1</v>
      </c>
      <c r="AD428" s="9"/>
      <c r="AE428" s="9"/>
      <c r="AF428" s="9"/>
      <c r="AG428" s="6">
        <f t="shared" si="0"/>
        <v>39</v>
      </c>
    </row>
    <row r="429" spans="1:33" ht="15.75" customHeight="1">
      <c r="A429" s="44" t="s">
        <v>27</v>
      </c>
      <c r="B429" s="44" t="s">
        <v>557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>
        <f t="shared" si="0"/>
        <v>0</v>
      </c>
    </row>
    <row r="430" spans="1:33" ht="15.75" customHeight="1">
      <c r="A430" s="44" t="s">
        <v>27</v>
      </c>
      <c r="B430" s="44" t="s">
        <v>558</v>
      </c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6">
        <f t="shared" si="0"/>
        <v>0</v>
      </c>
    </row>
    <row r="431" spans="1:33" ht="15.75" customHeight="1">
      <c r="A431" s="44" t="s">
        <v>27</v>
      </c>
      <c r="B431" s="44" t="s">
        <v>559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7">
        <v>1</v>
      </c>
      <c r="N431" s="6"/>
      <c r="O431" s="27">
        <v>1</v>
      </c>
      <c r="P431" s="27">
        <v>1</v>
      </c>
      <c r="Q431" s="27">
        <v>2</v>
      </c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>
        <f t="shared" si="0"/>
        <v>5</v>
      </c>
    </row>
    <row r="432" spans="1:33" ht="15.75" customHeight="1">
      <c r="A432" s="44" t="s">
        <v>27</v>
      </c>
      <c r="B432" s="44" t="s">
        <v>560</v>
      </c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6">
        <f t="shared" si="0"/>
        <v>0</v>
      </c>
    </row>
    <row r="433" spans="1:33" ht="15.75" customHeight="1">
      <c r="A433" s="44" t="s">
        <v>27</v>
      </c>
      <c r="B433" s="44" t="s">
        <v>561</v>
      </c>
      <c r="C433" s="6"/>
      <c r="D433" s="6"/>
      <c r="E433" s="6"/>
      <c r="F433" s="6"/>
      <c r="G433" s="6"/>
      <c r="H433" s="27">
        <v>4</v>
      </c>
      <c r="I433" s="6"/>
      <c r="J433" s="6"/>
      <c r="K433" s="6"/>
      <c r="L433" s="6"/>
      <c r="M433" s="27">
        <v>3</v>
      </c>
      <c r="N433" s="6"/>
      <c r="O433" s="27">
        <v>3</v>
      </c>
      <c r="P433" s="6"/>
      <c r="Q433" s="6"/>
      <c r="R433" s="27">
        <v>4</v>
      </c>
      <c r="S433" s="6"/>
      <c r="T433" s="6"/>
      <c r="U433" s="6"/>
      <c r="V433" s="6"/>
      <c r="W433" s="27">
        <v>1</v>
      </c>
      <c r="X433" s="27">
        <v>2</v>
      </c>
      <c r="Y433" s="6"/>
      <c r="Z433" s="6"/>
      <c r="AA433" s="6"/>
      <c r="AB433" s="6"/>
      <c r="AC433" s="27">
        <v>1</v>
      </c>
      <c r="AD433" s="6"/>
      <c r="AE433" s="6"/>
      <c r="AF433" s="6"/>
      <c r="AG433" s="6">
        <f t="shared" si="0"/>
        <v>18</v>
      </c>
    </row>
    <row r="434" spans="1:33" ht="15.75" customHeight="1">
      <c r="A434" s="44" t="s">
        <v>27</v>
      </c>
      <c r="B434" s="44" t="s">
        <v>562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6">
        <f t="shared" si="0"/>
        <v>0</v>
      </c>
    </row>
    <row r="435" spans="1:33" ht="15.75" customHeight="1">
      <c r="A435" s="44" t="s">
        <v>27</v>
      </c>
      <c r="B435" s="44" t="s">
        <v>563</v>
      </c>
      <c r="C435" s="6"/>
      <c r="D435" s="6"/>
      <c r="E435" s="6"/>
      <c r="F435" s="6"/>
      <c r="G435" s="6"/>
      <c r="H435" s="6"/>
      <c r="I435" s="27">
        <v>1</v>
      </c>
      <c r="J435" s="6"/>
      <c r="K435" s="27">
        <v>1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>
        <f t="shared" si="0"/>
        <v>2</v>
      </c>
    </row>
    <row r="436" spans="1:33" ht="15.75" customHeight="1">
      <c r="A436" s="44" t="s">
        <v>27</v>
      </c>
      <c r="B436" s="44" t="s">
        <v>564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28">
        <v>1</v>
      </c>
      <c r="X436" s="28">
        <v>1</v>
      </c>
      <c r="Y436" s="9"/>
      <c r="Z436" s="9"/>
      <c r="AA436" s="9"/>
      <c r="AB436" s="28">
        <v>1</v>
      </c>
      <c r="AC436" s="9"/>
      <c r="AD436" s="9"/>
      <c r="AE436" s="9"/>
      <c r="AF436" s="9"/>
      <c r="AG436" s="6">
        <f t="shared" si="0"/>
        <v>3</v>
      </c>
    </row>
    <row r="437" spans="1:33" ht="15.75" customHeight="1">
      <c r="A437" s="44" t="s">
        <v>27</v>
      </c>
      <c r="B437" s="44" t="s">
        <v>565</v>
      </c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>
        <f t="shared" si="0"/>
        <v>0</v>
      </c>
    </row>
    <row r="438" spans="1:33" ht="15.75" customHeight="1">
      <c r="A438" s="44" t="s">
        <v>27</v>
      </c>
      <c r="B438" s="44" t="s">
        <v>566</v>
      </c>
      <c r="C438" s="9"/>
      <c r="D438" s="28">
        <v>1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6">
        <f t="shared" si="0"/>
        <v>1</v>
      </c>
    </row>
    <row r="439" spans="1:33" ht="15.75" customHeight="1">
      <c r="A439" s="44" t="s">
        <v>27</v>
      </c>
      <c r="B439" s="44" t="s">
        <v>567</v>
      </c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>
        <f t="shared" si="0"/>
        <v>0</v>
      </c>
    </row>
    <row r="440" spans="1:33" ht="15.75" customHeight="1">
      <c r="A440" s="44" t="s">
        <v>27</v>
      </c>
      <c r="B440" s="44" t="s">
        <v>568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6">
        <f t="shared" si="0"/>
        <v>0</v>
      </c>
    </row>
    <row r="441" spans="1:33" ht="15.75" customHeight="1">
      <c r="A441" s="44" t="s">
        <v>27</v>
      </c>
      <c r="B441" s="44" t="s">
        <v>569</v>
      </c>
      <c r="C441" s="6"/>
      <c r="D441" s="6"/>
      <c r="E441" s="27">
        <v>5</v>
      </c>
      <c r="F441" s="27">
        <v>1</v>
      </c>
      <c r="G441" s="27">
        <v>1</v>
      </c>
      <c r="H441" s="6"/>
      <c r="I441" s="27">
        <v>1</v>
      </c>
      <c r="J441" s="27">
        <v>2</v>
      </c>
      <c r="K441" s="27">
        <v>3</v>
      </c>
      <c r="L441" s="27">
        <v>1</v>
      </c>
      <c r="M441" s="27">
        <v>1</v>
      </c>
      <c r="N441" s="27">
        <v>3</v>
      </c>
      <c r="O441" s="27">
        <v>2</v>
      </c>
      <c r="P441" s="27">
        <v>2</v>
      </c>
      <c r="Q441" s="27">
        <v>2</v>
      </c>
      <c r="R441" s="27">
        <v>7</v>
      </c>
      <c r="S441" s="6"/>
      <c r="T441" s="6"/>
      <c r="U441" s="27">
        <v>3</v>
      </c>
      <c r="V441" s="27">
        <v>1</v>
      </c>
      <c r="W441" s="6"/>
      <c r="X441" s="6"/>
      <c r="Y441" s="27">
        <v>2</v>
      </c>
      <c r="Z441" s="6"/>
      <c r="AA441" s="27">
        <v>1</v>
      </c>
      <c r="AB441" s="6"/>
      <c r="AC441" s="6"/>
      <c r="AD441" s="6"/>
      <c r="AE441" s="6"/>
      <c r="AF441" s="6"/>
      <c r="AG441" s="6">
        <f t="shared" si="0"/>
        <v>38</v>
      </c>
    </row>
    <row r="442" spans="1:33" ht="15.75" customHeight="1">
      <c r="A442" s="44" t="s">
        <v>27</v>
      </c>
      <c r="B442" s="44" t="s">
        <v>570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28">
        <v>2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6">
        <f t="shared" si="0"/>
        <v>2</v>
      </c>
    </row>
    <row r="443" spans="1:33" ht="15.75" customHeight="1">
      <c r="A443" s="44" t="s">
        <v>27</v>
      </c>
      <c r="B443" s="44" t="s">
        <v>571</v>
      </c>
      <c r="C443" s="27">
        <v>2</v>
      </c>
      <c r="D443" s="6"/>
      <c r="E443" s="6"/>
      <c r="F443" s="6"/>
      <c r="G443" s="27">
        <v>1</v>
      </c>
      <c r="H443" s="6"/>
      <c r="I443" s="6"/>
      <c r="J443" s="27">
        <v>1</v>
      </c>
      <c r="K443" s="27">
        <v>2</v>
      </c>
      <c r="L443" s="6"/>
      <c r="M443" s="27">
        <v>3</v>
      </c>
      <c r="N443" s="27">
        <v>2</v>
      </c>
      <c r="O443" s="27">
        <v>1</v>
      </c>
      <c r="P443" s="6"/>
      <c r="Q443" s="27">
        <v>1</v>
      </c>
      <c r="R443" s="27">
        <v>6</v>
      </c>
      <c r="S443" s="6"/>
      <c r="T443" s="27">
        <v>3</v>
      </c>
      <c r="U443" s="27">
        <v>3</v>
      </c>
      <c r="V443" s="27">
        <v>1</v>
      </c>
      <c r="W443" s="27">
        <v>3</v>
      </c>
      <c r="X443" s="27">
        <v>2</v>
      </c>
      <c r="Y443" s="27">
        <v>4</v>
      </c>
      <c r="Z443" s="27">
        <v>1</v>
      </c>
      <c r="AA443" s="6"/>
      <c r="AB443" s="6"/>
      <c r="AC443" s="27">
        <v>1</v>
      </c>
      <c r="AD443" s="6"/>
      <c r="AE443" s="6"/>
      <c r="AF443" s="27">
        <v>1</v>
      </c>
      <c r="AG443" s="6">
        <f t="shared" si="0"/>
        <v>38</v>
      </c>
    </row>
    <row r="444" spans="1:33" ht="15.75" customHeight="1">
      <c r="A444" s="44" t="s">
        <v>27</v>
      </c>
      <c r="B444" s="44" t="s">
        <v>572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6">
        <f t="shared" si="0"/>
        <v>0</v>
      </c>
    </row>
    <row r="445" spans="1:33" ht="15.75" customHeight="1">
      <c r="A445" s="44" t="s">
        <v>27</v>
      </c>
      <c r="B445" s="44" t="s">
        <v>573</v>
      </c>
      <c r="C445" s="6"/>
      <c r="D445" s="6"/>
      <c r="E445" s="6"/>
      <c r="F445" s="6"/>
      <c r="G445" s="6"/>
      <c r="H445" s="6"/>
      <c r="I445" s="27">
        <v>2</v>
      </c>
      <c r="J445" s="6"/>
      <c r="K445" s="6"/>
      <c r="L445" s="27">
        <v>5</v>
      </c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27">
        <v>2</v>
      </c>
      <c r="AD445" s="6"/>
      <c r="AE445" s="6"/>
      <c r="AF445" s="6"/>
      <c r="AG445" s="6">
        <f t="shared" si="0"/>
        <v>9</v>
      </c>
    </row>
    <row r="446" spans="1:33" ht="15.75" customHeight="1">
      <c r="A446" s="44" t="s">
        <v>27</v>
      </c>
      <c r="B446" s="44" t="s">
        <v>574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6">
        <f t="shared" si="0"/>
        <v>0</v>
      </c>
    </row>
    <row r="447" spans="1:33" ht="15.75" customHeight="1">
      <c r="A447" s="44" t="s">
        <v>27</v>
      </c>
      <c r="B447" s="44" t="s">
        <v>575</v>
      </c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>
        <f t="shared" si="0"/>
        <v>0</v>
      </c>
    </row>
    <row r="448" spans="1:33" ht="15.75" customHeight="1">
      <c r="A448" s="44" t="s">
        <v>27</v>
      </c>
      <c r="B448" s="44" t="s">
        <v>576</v>
      </c>
      <c r="C448" s="9"/>
      <c r="D448" s="9"/>
      <c r="E448" s="9"/>
      <c r="F448" s="9"/>
      <c r="G448" s="9"/>
      <c r="H448" s="9"/>
      <c r="I448" s="9"/>
      <c r="J448" s="9"/>
      <c r="K448" s="28">
        <v>1</v>
      </c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6">
        <f t="shared" si="0"/>
        <v>1</v>
      </c>
    </row>
    <row r="449" spans="1:33" ht="15.75" customHeight="1">
      <c r="A449" s="44" t="s">
        <v>27</v>
      </c>
      <c r="B449" s="44" t="s">
        <v>577</v>
      </c>
      <c r="C449" s="27">
        <v>1</v>
      </c>
      <c r="D449" s="6"/>
      <c r="E449" s="6"/>
      <c r="F449" s="6"/>
      <c r="G449" s="27">
        <v>2</v>
      </c>
      <c r="H449" s="6"/>
      <c r="I449" s="6"/>
      <c r="J449" s="27">
        <v>1</v>
      </c>
      <c r="K449" s="27">
        <v>1</v>
      </c>
      <c r="L449" s="6"/>
      <c r="M449" s="27">
        <v>2</v>
      </c>
      <c r="N449" s="6"/>
      <c r="O449" s="6"/>
      <c r="P449" s="27">
        <v>1</v>
      </c>
      <c r="Q449" s="27">
        <v>1</v>
      </c>
      <c r="R449" s="27">
        <v>4</v>
      </c>
      <c r="S449" s="6"/>
      <c r="T449" s="27">
        <v>1</v>
      </c>
      <c r="U449" s="6"/>
      <c r="V449" s="6"/>
      <c r="W449" s="27">
        <v>1</v>
      </c>
      <c r="X449" s="27">
        <v>2</v>
      </c>
      <c r="Y449" s="6"/>
      <c r="Z449" s="27">
        <v>1</v>
      </c>
      <c r="AA449" s="6"/>
      <c r="AB449" s="6"/>
      <c r="AC449" s="27">
        <v>1</v>
      </c>
      <c r="AD449" s="6"/>
      <c r="AE449" s="6"/>
      <c r="AF449" s="6"/>
      <c r="AG449" s="6">
        <f t="shared" si="0"/>
        <v>19</v>
      </c>
    </row>
    <row r="450" spans="1:33" ht="15.75" customHeight="1">
      <c r="A450" s="44" t="s">
        <v>27</v>
      </c>
      <c r="B450" s="44" t="s">
        <v>578</v>
      </c>
      <c r="C450" s="9"/>
      <c r="D450" s="28">
        <v>1</v>
      </c>
      <c r="E450" s="9"/>
      <c r="F450" s="9"/>
      <c r="G450" s="9"/>
      <c r="H450" s="28">
        <v>1</v>
      </c>
      <c r="I450" s="9"/>
      <c r="J450" s="9"/>
      <c r="K450" s="9"/>
      <c r="L450" s="9"/>
      <c r="M450" s="9"/>
      <c r="N450" s="28">
        <v>3</v>
      </c>
      <c r="O450" s="28">
        <v>2</v>
      </c>
      <c r="P450" s="9"/>
      <c r="Q450" s="9"/>
      <c r="R450" s="9"/>
      <c r="S450" s="9"/>
      <c r="T450" s="9"/>
      <c r="U450" s="9"/>
      <c r="V450" s="9"/>
      <c r="W450" s="28">
        <v>1</v>
      </c>
      <c r="X450" s="28">
        <v>1</v>
      </c>
      <c r="Y450" s="9"/>
      <c r="Z450" s="9"/>
      <c r="AA450" s="9"/>
      <c r="AB450" s="28">
        <v>1</v>
      </c>
      <c r="AC450" s="9"/>
      <c r="AD450" s="9"/>
      <c r="AE450" s="9"/>
      <c r="AF450" s="9"/>
      <c r="AG450" s="6">
        <f t="shared" si="0"/>
        <v>10</v>
      </c>
    </row>
    <row r="451" spans="1:33" ht="15.75" customHeight="1">
      <c r="A451" s="44" t="s">
        <v>27</v>
      </c>
      <c r="B451" s="44" t="s">
        <v>579</v>
      </c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>
        <f t="shared" si="0"/>
        <v>0</v>
      </c>
    </row>
    <row r="452" spans="1:33" ht="15.75" customHeight="1">
      <c r="A452" s="44" t="s">
        <v>27</v>
      </c>
      <c r="B452" s="44" t="s">
        <v>580</v>
      </c>
      <c r="C452" s="28">
        <v>8</v>
      </c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28">
        <v>1</v>
      </c>
      <c r="U452" s="9"/>
      <c r="V452" s="9"/>
      <c r="W452" s="9"/>
      <c r="X452" s="9"/>
      <c r="Y452" s="9"/>
      <c r="Z452" s="9"/>
      <c r="AA452" s="9"/>
      <c r="AB452" s="28">
        <v>2</v>
      </c>
      <c r="AC452" s="28">
        <v>1</v>
      </c>
      <c r="AD452" s="9"/>
      <c r="AE452" s="9"/>
      <c r="AF452" s="9"/>
      <c r="AG452" s="6">
        <f t="shared" si="0"/>
        <v>12</v>
      </c>
    </row>
    <row r="453" spans="1:33" ht="15.75" customHeight="1">
      <c r="A453" s="44" t="s">
        <v>27</v>
      </c>
      <c r="B453" s="44" t="s">
        <v>581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28">
        <v>2</v>
      </c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6">
        <f t="shared" si="0"/>
        <v>2</v>
      </c>
    </row>
    <row r="454" spans="1:33" ht="15.75" customHeight="1">
      <c r="A454" s="44" t="s">
        <v>27</v>
      </c>
      <c r="B454" s="44" t="s">
        <v>582</v>
      </c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27">
        <v>2</v>
      </c>
      <c r="V454" s="6"/>
      <c r="W454" s="6"/>
      <c r="X454" s="6"/>
      <c r="Y454" s="6"/>
      <c r="Z454" s="6"/>
      <c r="AA454" s="6"/>
      <c r="AB454" s="6"/>
      <c r="AC454" s="6"/>
      <c r="AD454" s="27">
        <v>2</v>
      </c>
      <c r="AE454" s="6"/>
      <c r="AF454" s="6"/>
      <c r="AG454" s="6">
        <f t="shared" si="0"/>
        <v>4</v>
      </c>
    </row>
    <row r="455" spans="1:33" ht="15.75" customHeight="1">
      <c r="A455" s="45" t="s">
        <v>28</v>
      </c>
      <c r="B455" s="45" t="s">
        <v>583</v>
      </c>
      <c r="C455" s="28">
        <v>3</v>
      </c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28">
        <v>1</v>
      </c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6">
        <f t="shared" si="0"/>
        <v>4</v>
      </c>
    </row>
    <row r="456" spans="1:33" ht="15.75" customHeight="1">
      <c r="A456" s="45" t="s">
        <v>28</v>
      </c>
      <c r="B456" s="45" t="s">
        <v>584</v>
      </c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>
        <f t="shared" si="0"/>
        <v>0</v>
      </c>
    </row>
    <row r="457" spans="1:33" ht="15.75" customHeight="1">
      <c r="A457" s="45" t="s">
        <v>28</v>
      </c>
      <c r="B457" s="45" t="s">
        <v>585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6">
        <f t="shared" si="0"/>
        <v>0</v>
      </c>
    </row>
    <row r="458" spans="1:33" ht="15.75" customHeight="1">
      <c r="A458" s="45" t="s">
        <v>28</v>
      </c>
      <c r="B458" s="45" t="s">
        <v>586</v>
      </c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>
        <f t="shared" si="0"/>
        <v>0</v>
      </c>
    </row>
    <row r="459" spans="1:33" ht="15.75" customHeight="1">
      <c r="A459" s="45" t="s">
        <v>28</v>
      </c>
      <c r="B459" s="45" t="s">
        <v>587</v>
      </c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6">
        <f t="shared" si="0"/>
        <v>0</v>
      </c>
    </row>
    <row r="460" spans="1:33" ht="15.75" customHeight="1">
      <c r="A460" s="45" t="s">
        <v>28</v>
      </c>
      <c r="B460" s="45" t="s">
        <v>588</v>
      </c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27">
        <v>1</v>
      </c>
      <c r="AD460" s="6"/>
      <c r="AE460" s="6"/>
      <c r="AF460" s="6"/>
      <c r="AG460" s="6">
        <f t="shared" si="0"/>
        <v>1</v>
      </c>
    </row>
    <row r="461" spans="1:33" ht="15.75" customHeight="1">
      <c r="A461" s="45" t="s">
        <v>28</v>
      </c>
      <c r="B461" s="45" t="s">
        <v>589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6">
        <f t="shared" si="0"/>
        <v>0</v>
      </c>
    </row>
    <row r="462" spans="1:33" ht="15.75" customHeight="1">
      <c r="A462" s="45" t="s">
        <v>28</v>
      </c>
      <c r="B462" s="45" t="s">
        <v>590</v>
      </c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>
        <f t="shared" si="0"/>
        <v>0</v>
      </c>
    </row>
    <row r="463" spans="1:33" ht="15.75" customHeight="1">
      <c r="A463" s="45" t="s">
        <v>28</v>
      </c>
      <c r="B463" s="45" t="s">
        <v>591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6">
        <f t="shared" si="0"/>
        <v>0</v>
      </c>
    </row>
    <row r="464" spans="1:33" ht="15.75" customHeight="1">
      <c r="A464" s="45" t="s">
        <v>28</v>
      </c>
      <c r="B464" s="45" t="s">
        <v>592</v>
      </c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>
        <f t="shared" si="0"/>
        <v>0</v>
      </c>
    </row>
    <row r="465" spans="1:33" ht="15.75" customHeight="1">
      <c r="A465" s="45" t="s">
        <v>28</v>
      </c>
      <c r="B465" s="45" t="s">
        <v>593</v>
      </c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6">
        <f t="shared" si="0"/>
        <v>0</v>
      </c>
    </row>
    <row r="466" spans="1:33" ht="15.75" customHeight="1">
      <c r="A466" s="45" t="s">
        <v>28</v>
      </c>
      <c r="B466" s="45" t="s">
        <v>594</v>
      </c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>
        <f t="shared" si="0"/>
        <v>0</v>
      </c>
    </row>
    <row r="467" spans="1:33" ht="15.75" customHeight="1">
      <c r="A467" s="45" t="s">
        <v>28</v>
      </c>
      <c r="B467" s="45" t="s">
        <v>595</v>
      </c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6">
        <f t="shared" si="0"/>
        <v>0</v>
      </c>
    </row>
    <row r="468" spans="1:33" ht="15.75" customHeight="1">
      <c r="A468" s="45" t="s">
        <v>28</v>
      </c>
      <c r="B468" s="45" t="s">
        <v>596</v>
      </c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>
        <f t="shared" si="0"/>
        <v>0</v>
      </c>
    </row>
    <row r="469" spans="1:33" ht="15.75" customHeight="1">
      <c r="A469" s="45" t="s">
        <v>28</v>
      </c>
      <c r="B469" s="45" t="s">
        <v>597</v>
      </c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6">
        <f t="shared" si="0"/>
        <v>0</v>
      </c>
    </row>
    <row r="470" spans="1:33" ht="15.75" customHeight="1">
      <c r="A470" s="45" t="s">
        <v>28</v>
      </c>
      <c r="B470" s="45" t="s">
        <v>598</v>
      </c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>
        <f t="shared" si="0"/>
        <v>0</v>
      </c>
    </row>
    <row r="471" spans="1:33" ht="15.75" customHeight="1">
      <c r="A471" s="45" t="s">
        <v>28</v>
      </c>
      <c r="B471" s="45" t="s">
        <v>599</v>
      </c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6">
        <f t="shared" si="0"/>
        <v>0</v>
      </c>
    </row>
    <row r="472" spans="1:33" ht="15.75" customHeight="1">
      <c r="A472" s="45" t="s">
        <v>28</v>
      </c>
      <c r="B472" s="45" t="s">
        <v>600</v>
      </c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>
        <f t="shared" si="0"/>
        <v>0</v>
      </c>
    </row>
    <row r="473" spans="1:33" ht="15.75" customHeight="1">
      <c r="A473" s="45" t="s">
        <v>28</v>
      </c>
      <c r="B473" s="45" t="s">
        <v>601</v>
      </c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6">
        <f t="shared" si="0"/>
        <v>0</v>
      </c>
    </row>
    <row r="474" spans="1:33" ht="15.75" customHeight="1">
      <c r="A474" s="45" t="s">
        <v>28</v>
      </c>
      <c r="B474" s="45" t="s">
        <v>602</v>
      </c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>
        <f t="shared" si="0"/>
        <v>0</v>
      </c>
    </row>
    <row r="475" spans="1:33" ht="15.75" customHeight="1">
      <c r="A475" s="45" t="s">
        <v>28</v>
      </c>
      <c r="B475" s="45" t="s">
        <v>603</v>
      </c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6">
        <f t="shared" si="0"/>
        <v>0</v>
      </c>
    </row>
    <row r="476" spans="1:33" ht="15.75" customHeight="1">
      <c r="A476" s="45" t="s">
        <v>28</v>
      </c>
      <c r="B476" s="45" t="s">
        <v>604</v>
      </c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>
        <f t="shared" si="0"/>
        <v>0</v>
      </c>
    </row>
    <row r="477" spans="1:33" ht="15.75" customHeight="1">
      <c r="A477" s="45" t="s">
        <v>28</v>
      </c>
      <c r="B477" s="45" t="s">
        <v>605</v>
      </c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6">
        <f t="shared" si="0"/>
        <v>0</v>
      </c>
    </row>
    <row r="478" spans="1:33" ht="15.75" customHeight="1">
      <c r="A478" s="45" t="s">
        <v>28</v>
      </c>
      <c r="B478" s="45" t="s">
        <v>606</v>
      </c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>
        <f t="shared" si="0"/>
        <v>0</v>
      </c>
    </row>
    <row r="479" spans="1:33" ht="15.75" customHeight="1">
      <c r="A479" s="45" t="s">
        <v>28</v>
      </c>
      <c r="B479" s="45" t="s">
        <v>607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6">
        <f t="shared" si="0"/>
        <v>0</v>
      </c>
    </row>
    <row r="480" spans="1:33" ht="15.75" customHeight="1">
      <c r="A480" s="46" t="s">
        <v>29</v>
      </c>
      <c r="B480" s="46" t="s">
        <v>608</v>
      </c>
      <c r="C480" s="6"/>
      <c r="D480" s="27">
        <v>1</v>
      </c>
      <c r="E480" s="27">
        <v>1</v>
      </c>
      <c r="F480" s="27">
        <v>1</v>
      </c>
      <c r="G480" s="6"/>
      <c r="H480" s="27">
        <v>2</v>
      </c>
      <c r="I480" s="6"/>
      <c r="J480" s="27">
        <v>1</v>
      </c>
      <c r="K480" s="27">
        <v>1</v>
      </c>
      <c r="L480" s="6"/>
      <c r="M480" s="27">
        <v>4</v>
      </c>
      <c r="N480" s="6"/>
      <c r="O480" s="27">
        <v>2</v>
      </c>
      <c r="P480" s="27">
        <v>1</v>
      </c>
      <c r="Q480" s="27">
        <v>1</v>
      </c>
      <c r="R480" s="27">
        <v>1</v>
      </c>
      <c r="S480" s="27">
        <v>2</v>
      </c>
      <c r="T480" s="27">
        <v>1</v>
      </c>
      <c r="U480" s="27">
        <v>1</v>
      </c>
      <c r="V480" s="27">
        <v>1</v>
      </c>
      <c r="W480" s="6"/>
      <c r="X480" s="6"/>
      <c r="Y480" s="6"/>
      <c r="Z480" s="27">
        <v>1</v>
      </c>
      <c r="AA480" s="6"/>
      <c r="AB480" s="6"/>
      <c r="AC480" s="27">
        <v>1</v>
      </c>
      <c r="AD480" s="6"/>
      <c r="AE480" s="6"/>
      <c r="AF480" s="6"/>
      <c r="AG480" s="6">
        <f t="shared" si="0"/>
        <v>23</v>
      </c>
    </row>
    <row r="481" spans="1:33" ht="15.75" customHeight="1">
      <c r="A481" s="46" t="s">
        <v>29</v>
      </c>
      <c r="B481" s="46" t="s">
        <v>609</v>
      </c>
      <c r="C481" s="9"/>
      <c r="D481" s="28">
        <v>1</v>
      </c>
      <c r="E481" s="9"/>
      <c r="F481" s="9"/>
      <c r="G481" s="9"/>
      <c r="H481" s="9"/>
      <c r="I481" s="28">
        <v>1</v>
      </c>
      <c r="J481" s="9"/>
      <c r="K481" s="9"/>
      <c r="L481" s="9"/>
      <c r="M481" s="9"/>
      <c r="N481" s="9"/>
      <c r="O481" s="9"/>
      <c r="P481" s="28">
        <v>1</v>
      </c>
      <c r="Q481" s="9"/>
      <c r="R481" s="9"/>
      <c r="S481" s="9"/>
      <c r="T481" s="9"/>
      <c r="U481" s="9"/>
      <c r="V481" s="9"/>
      <c r="W481" s="28">
        <v>2</v>
      </c>
      <c r="X481" s="9"/>
      <c r="Y481" s="9"/>
      <c r="Z481" s="9"/>
      <c r="AA481" s="9"/>
      <c r="AB481" s="9"/>
      <c r="AC481" s="9"/>
      <c r="AD481" s="9"/>
      <c r="AE481" s="9"/>
      <c r="AF481" s="9"/>
      <c r="AG481" s="6">
        <f t="shared" si="0"/>
        <v>5</v>
      </c>
    </row>
    <row r="482" spans="1:33" ht="15.75" customHeight="1">
      <c r="A482" s="46" t="s">
        <v>29</v>
      </c>
      <c r="B482" s="46" t="s">
        <v>610</v>
      </c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27">
        <v>2</v>
      </c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>
        <f t="shared" si="0"/>
        <v>2</v>
      </c>
    </row>
    <row r="483" spans="1:33" ht="15.75" customHeight="1">
      <c r="A483" s="46" t="s">
        <v>29</v>
      </c>
      <c r="B483" s="46" t="s">
        <v>611</v>
      </c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28">
        <v>1</v>
      </c>
      <c r="Q483" s="28">
        <v>2</v>
      </c>
      <c r="R483" s="9"/>
      <c r="S483" s="9"/>
      <c r="T483" s="9"/>
      <c r="U483" s="9"/>
      <c r="V483" s="28">
        <v>2</v>
      </c>
      <c r="W483" s="9"/>
      <c r="X483" s="9"/>
      <c r="Y483" s="9"/>
      <c r="Z483" s="9"/>
      <c r="AA483" s="28">
        <v>1</v>
      </c>
      <c r="AB483" s="9"/>
      <c r="AC483" s="9"/>
      <c r="AD483" s="28">
        <v>1</v>
      </c>
      <c r="AE483" s="9"/>
      <c r="AF483" s="9"/>
      <c r="AG483" s="6">
        <f t="shared" si="0"/>
        <v>7</v>
      </c>
    </row>
    <row r="484" spans="1:33" ht="15.75" customHeight="1">
      <c r="A484" s="46" t="s">
        <v>29</v>
      </c>
      <c r="B484" s="46" t="s">
        <v>612</v>
      </c>
      <c r="C484" s="6"/>
      <c r="D484" s="6"/>
      <c r="E484" s="6"/>
      <c r="F484" s="27">
        <v>1</v>
      </c>
      <c r="G484" s="6"/>
      <c r="H484" s="6"/>
      <c r="I484" s="6"/>
      <c r="J484" s="6"/>
      <c r="K484" s="27">
        <v>4</v>
      </c>
      <c r="L484" s="6"/>
      <c r="M484" s="6"/>
      <c r="N484" s="6"/>
      <c r="O484" s="27">
        <v>1</v>
      </c>
      <c r="P484" s="27">
        <v>2</v>
      </c>
      <c r="Q484" s="6"/>
      <c r="R484" s="6"/>
      <c r="S484" s="6"/>
      <c r="T484" s="6"/>
      <c r="U484" s="27">
        <v>1</v>
      </c>
      <c r="V484" s="6"/>
      <c r="W484" s="6"/>
      <c r="X484" s="6"/>
      <c r="Y484" s="6"/>
      <c r="Z484" s="27">
        <v>2</v>
      </c>
      <c r="AA484" s="6"/>
      <c r="AB484" s="6"/>
      <c r="AC484" s="6"/>
      <c r="AD484" s="6"/>
      <c r="AE484" s="6"/>
      <c r="AF484" s="6"/>
      <c r="AG484" s="6">
        <f t="shared" si="0"/>
        <v>11</v>
      </c>
    </row>
    <row r="485" spans="1:33" ht="15.75" customHeight="1">
      <c r="A485" s="46" t="s">
        <v>29</v>
      </c>
      <c r="B485" s="46" t="s">
        <v>613</v>
      </c>
      <c r="C485" s="9"/>
      <c r="D485" s="9"/>
      <c r="E485" s="9"/>
      <c r="F485" s="9"/>
      <c r="G485" s="28">
        <v>1</v>
      </c>
      <c r="H485" s="9"/>
      <c r="I485" s="9"/>
      <c r="J485" s="28">
        <v>2</v>
      </c>
      <c r="K485" s="28">
        <v>2</v>
      </c>
      <c r="L485" s="9"/>
      <c r="M485" s="9"/>
      <c r="N485" s="9"/>
      <c r="O485" s="9"/>
      <c r="P485" s="28">
        <v>2</v>
      </c>
      <c r="Q485" s="28">
        <v>2</v>
      </c>
      <c r="R485" s="9"/>
      <c r="S485" s="9"/>
      <c r="T485" s="9"/>
      <c r="U485" s="9"/>
      <c r="V485" s="9"/>
      <c r="W485" s="28">
        <v>2</v>
      </c>
      <c r="X485" s="28">
        <v>2</v>
      </c>
      <c r="Y485" s="9"/>
      <c r="Z485" s="9"/>
      <c r="AA485" s="28">
        <v>2</v>
      </c>
      <c r="AB485" s="28">
        <v>1</v>
      </c>
      <c r="AC485" s="28">
        <v>2</v>
      </c>
      <c r="AD485" s="28">
        <v>1</v>
      </c>
      <c r="AE485" s="9"/>
      <c r="AF485" s="9"/>
      <c r="AG485" s="6">
        <f t="shared" si="0"/>
        <v>19</v>
      </c>
    </row>
    <row r="486" spans="1:33" ht="15.75" customHeight="1">
      <c r="A486" s="46" t="s">
        <v>29</v>
      </c>
      <c r="B486" s="46" t="s">
        <v>614</v>
      </c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27">
        <v>3</v>
      </c>
      <c r="T486" s="6"/>
      <c r="U486" s="6"/>
      <c r="V486" s="27">
        <v>2</v>
      </c>
      <c r="W486" s="6"/>
      <c r="X486" s="6"/>
      <c r="Y486" s="6"/>
      <c r="Z486" s="6"/>
      <c r="AA486" s="6"/>
      <c r="AB486" s="6"/>
      <c r="AC486" s="27">
        <v>1</v>
      </c>
      <c r="AD486" s="6"/>
      <c r="AE486" s="6"/>
      <c r="AF486" s="6"/>
      <c r="AG486" s="6">
        <f t="shared" si="0"/>
        <v>6</v>
      </c>
    </row>
    <row r="487" spans="1:33" ht="15.75" customHeight="1">
      <c r="A487" s="46" t="s">
        <v>29</v>
      </c>
      <c r="B487" s="46" t="s">
        <v>615</v>
      </c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28">
        <v>3</v>
      </c>
      <c r="Q487" s="9"/>
      <c r="R487" s="9"/>
      <c r="S487" s="9"/>
      <c r="T487" s="9"/>
      <c r="U487" s="9"/>
      <c r="V487" s="9"/>
      <c r="W487" s="28">
        <v>1</v>
      </c>
      <c r="X487" s="9"/>
      <c r="Y487" s="9"/>
      <c r="Z487" s="9"/>
      <c r="AA487" s="9"/>
      <c r="AB487" s="9"/>
      <c r="AC487" s="9"/>
      <c r="AD487" s="9"/>
      <c r="AE487" s="9"/>
      <c r="AF487" s="9"/>
      <c r="AG487" s="6">
        <f t="shared" si="0"/>
        <v>4</v>
      </c>
    </row>
    <row r="488" spans="1:33" ht="15.75" customHeight="1">
      <c r="A488" s="46" t="s">
        <v>29</v>
      </c>
      <c r="B488" s="46" t="s">
        <v>616</v>
      </c>
      <c r="C488" s="6"/>
      <c r="D488" s="27">
        <v>1</v>
      </c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27">
        <v>5</v>
      </c>
      <c r="W488" s="6"/>
      <c r="X488" s="27">
        <v>2</v>
      </c>
      <c r="Y488" s="6"/>
      <c r="Z488" s="27">
        <v>1</v>
      </c>
      <c r="AA488" s="6"/>
      <c r="AB488" s="6"/>
      <c r="AC488" s="6"/>
      <c r="AD488" s="6"/>
      <c r="AE488" s="6"/>
      <c r="AF488" s="6"/>
      <c r="AG488" s="6">
        <f t="shared" si="0"/>
        <v>9</v>
      </c>
    </row>
    <row r="489" spans="1:33" ht="15.75" customHeight="1">
      <c r="A489" s="46" t="s">
        <v>29</v>
      </c>
      <c r="B489" s="46" t="s">
        <v>617</v>
      </c>
      <c r="C489" s="9"/>
      <c r="D489" s="9"/>
      <c r="E489" s="9"/>
      <c r="F489" s="9"/>
      <c r="G489" s="9"/>
      <c r="H489" s="9"/>
      <c r="I489" s="9"/>
      <c r="J489" s="9"/>
      <c r="K489" s="28">
        <v>1</v>
      </c>
      <c r="L489" s="9"/>
      <c r="M489" s="9"/>
      <c r="N489" s="9"/>
      <c r="O489" s="28">
        <v>1</v>
      </c>
      <c r="P489" s="28">
        <v>1</v>
      </c>
      <c r="Q489" s="9"/>
      <c r="R489" s="28">
        <v>2</v>
      </c>
      <c r="S489" s="9"/>
      <c r="T489" s="9"/>
      <c r="U489" s="28">
        <v>2</v>
      </c>
      <c r="V489" s="28">
        <v>2</v>
      </c>
      <c r="W489" s="9"/>
      <c r="X489" s="9"/>
      <c r="Y489" s="28">
        <v>4</v>
      </c>
      <c r="Z489" s="9"/>
      <c r="AA489" s="9"/>
      <c r="AB489" s="28">
        <v>1</v>
      </c>
      <c r="AC489" s="28">
        <v>1</v>
      </c>
      <c r="AD489" s="9"/>
      <c r="AE489" s="9"/>
      <c r="AF489" s="9"/>
      <c r="AG489" s="6">
        <f t="shared" si="0"/>
        <v>15</v>
      </c>
    </row>
    <row r="490" spans="1:33" ht="15.75" customHeight="1">
      <c r="A490" s="46" t="s">
        <v>29</v>
      </c>
      <c r="B490" s="46" t="s">
        <v>618</v>
      </c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>
        <f t="shared" si="0"/>
        <v>0</v>
      </c>
    </row>
    <row r="491" spans="1:33" ht="15.75" customHeight="1">
      <c r="A491" s="46" t="s">
        <v>29</v>
      </c>
      <c r="B491" s="46" t="s">
        <v>619</v>
      </c>
      <c r="C491" s="28">
        <v>7</v>
      </c>
      <c r="D491" s="28">
        <v>4</v>
      </c>
      <c r="E491" s="28">
        <v>8</v>
      </c>
      <c r="F491" s="28">
        <v>4</v>
      </c>
      <c r="G491" s="28">
        <v>9</v>
      </c>
      <c r="H491" s="28">
        <v>17</v>
      </c>
      <c r="I491" s="28">
        <v>8</v>
      </c>
      <c r="J491" s="28">
        <v>11</v>
      </c>
      <c r="K491" s="28">
        <v>30</v>
      </c>
      <c r="L491" s="28">
        <v>10</v>
      </c>
      <c r="M491" s="28">
        <v>16</v>
      </c>
      <c r="N491" s="28">
        <v>2</v>
      </c>
      <c r="O491" s="28">
        <v>7</v>
      </c>
      <c r="P491" s="28">
        <v>8</v>
      </c>
      <c r="Q491" s="28">
        <v>9</v>
      </c>
      <c r="R491" s="28">
        <v>9</v>
      </c>
      <c r="S491" s="28">
        <v>11</v>
      </c>
      <c r="T491" s="28">
        <v>8</v>
      </c>
      <c r="U491" s="28">
        <v>11</v>
      </c>
      <c r="V491" s="28">
        <v>25</v>
      </c>
      <c r="W491" s="28">
        <v>20</v>
      </c>
      <c r="X491" s="28">
        <v>13</v>
      </c>
      <c r="Y491" s="28">
        <v>4</v>
      </c>
      <c r="Z491" s="28">
        <v>21</v>
      </c>
      <c r="AA491" s="28">
        <v>9</v>
      </c>
      <c r="AB491" s="28">
        <v>4</v>
      </c>
      <c r="AC491" s="28">
        <v>20</v>
      </c>
      <c r="AD491" s="28">
        <v>5</v>
      </c>
      <c r="AE491" s="28">
        <v>6</v>
      </c>
      <c r="AF491" s="28">
        <v>4</v>
      </c>
      <c r="AG491" s="6">
        <f t="shared" si="0"/>
        <v>320</v>
      </c>
    </row>
    <row r="492" spans="1:33" ht="15.75" customHeight="1">
      <c r="A492" s="46" t="s">
        <v>29</v>
      </c>
      <c r="B492" s="46" t="s">
        <v>620</v>
      </c>
      <c r="C492" s="6"/>
      <c r="D492" s="6"/>
      <c r="E492" s="27">
        <v>1</v>
      </c>
      <c r="F492" s="6"/>
      <c r="G492" s="6"/>
      <c r="H492" s="27">
        <v>2</v>
      </c>
      <c r="I492" s="27">
        <v>6</v>
      </c>
      <c r="J492" s="6"/>
      <c r="K492" s="6"/>
      <c r="L492" s="27">
        <v>1</v>
      </c>
      <c r="M492" s="27">
        <v>1</v>
      </c>
      <c r="N492" s="6"/>
      <c r="O492" s="6"/>
      <c r="P492" s="6"/>
      <c r="Q492" s="6"/>
      <c r="R492" s="6"/>
      <c r="S492" s="27">
        <v>3</v>
      </c>
      <c r="T492" s="27">
        <v>4</v>
      </c>
      <c r="U492" s="6"/>
      <c r="V492" s="27">
        <v>3</v>
      </c>
      <c r="W492" s="27">
        <v>1</v>
      </c>
      <c r="X492" s="6"/>
      <c r="Y492" s="27">
        <v>2</v>
      </c>
      <c r="Z492" s="6"/>
      <c r="AA492" s="6"/>
      <c r="AB492" s="27">
        <v>4</v>
      </c>
      <c r="AC492" s="27">
        <v>4</v>
      </c>
      <c r="AD492" s="6"/>
      <c r="AE492" s="6"/>
      <c r="AF492" s="6"/>
      <c r="AG492" s="6">
        <f t="shared" si="0"/>
        <v>32</v>
      </c>
    </row>
    <row r="493" spans="1:33" ht="15.75" customHeight="1">
      <c r="A493" s="46" t="s">
        <v>29</v>
      </c>
      <c r="B493" s="46" t="s">
        <v>621</v>
      </c>
      <c r="C493" s="9"/>
      <c r="D493" s="9"/>
      <c r="E493" s="28">
        <v>3</v>
      </c>
      <c r="F493" s="9"/>
      <c r="G493" s="28">
        <v>2</v>
      </c>
      <c r="H493" s="28">
        <v>2</v>
      </c>
      <c r="I493" s="28">
        <v>3</v>
      </c>
      <c r="J493" s="9"/>
      <c r="K493" s="28">
        <v>8</v>
      </c>
      <c r="L493" s="28">
        <v>1</v>
      </c>
      <c r="M493" s="28">
        <v>6</v>
      </c>
      <c r="N493" s="28">
        <v>6</v>
      </c>
      <c r="O493" s="28">
        <v>1</v>
      </c>
      <c r="P493" s="28">
        <v>7</v>
      </c>
      <c r="Q493" s="9"/>
      <c r="R493" s="28">
        <v>5</v>
      </c>
      <c r="S493" s="28">
        <v>4</v>
      </c>
      <c r="T493" s="28">
        <v>7</v>
      </c>
      <c r="U493" s="28">
        <v>5</v>
      </c>
      <c r="V493" s="28">
        <v>9</v>
      </c>
      <c r="W493" s="28">
        <v>2</v>
      </c>
      <c r="X493" s="28">
        <v>3</v>
      </c>
      <c r="Y493" s="28">
        <v>10</v>
      </c>
      <c r="Z493" s="28">
        <v>9</v>
      </c>
      <c r="AA493" s="9"/>
      <c r="AB493" s="28">
        <v>1</v>
      </c>
      <c r="AC493" s="28">
        <v>1</v>
      </c>
      <c r="AD493" s="28">
        <v>2</v>
      </c>
      <c r="AE493" s="28">
        <v>4</v>
      </c>
      <c r="AF493" s="28">
        <v>2</v>
      </c>
      <c r="AG493" s="6">
        <f t="shared" si="0"/>
        <v>103</v>
      </c>
    </row>
    <row r="494" spans="1:33" ht="15.75" customHeight="1">
      <c r="A494" s="46" t="s">
        <v>29</v>
      </c>
      <c r="B494" s="46" t="s">
        <v>622</v>
      </c>
      <c r="C494" s="27">
        <v>3</v>
      </c>
      <c r="D494" s="27">
        <v>2</v>
      </c>
      <c r="E494" s="6"/>
      <c r="F494" s="27">
        <v>3</v>
      </c>
      <c r="G494" s="27">
        <v>3</v>
      </c>
      <c r="H494" s="6"/>
      <c r="I494" s="27">
        <v>5</v>
      </c>
      <c r="J494" s="27">
        <v>3</v>
      </c>
      <c r="K494" s="27">
        <v>1</v>
      </c>
      <c r="L494" s="6"/>
      <c r="M494" s="27">
        <v>5</v>
      </c>
      <c r="N494" s="27">
        <v>1</v>
      </c>
      <c r="O494" s="27">
        <v>4</v>
      </c>
      <c r="P494" s="6"/>
      <c r="Q494" s="6"/>
      <c r="R494" s="6"/>
      <c r="S494" s="27">
        <v>4</v>
      </c>
      <c r="T494" s="6"/>
      <c r="U494" s="6"/>
      <c r="V494" s="27">
        <v>4</v>
      </c>
      <c r="W494" s="27">
        <v>1</v>
      </c>
      <c r="X494" s="6"/>
      <c r="Y494" s="6"/>
      <c r="Z494" s="6"/>
      <c r="AA494" s="27">
        <v>1</v>
      </c>
      <c r="AB494" s="6"/>
      <c r="AC494" s="27">
        <v>5</v>
      </c>
      <c r="AD494" s="27">
        <v>2</v>
      </c>
      <c r="AE494" s="27">
        <v>2</v>
      </c>
      <c r="AF494" s="6"/>
      <c r="AG494" s="6">
        <f t="shared" si="0"/>
        <v>49</v>
      </c>
    </row>
    <row r="495" spans="1:33" ht="15.75" customHeight="1">
      <c r="A495" s="46" t="s">
        <v>29</v>
      </c>
      <c r="B495" s="46" t="s">
        <v>623</v>
      </c>
      <c r="C495" s="9"/>
      <c r="D495" s="9"/>
      <c r="E495" s="9"/>
      <c r="F495" s="9"/>
      <c r="G495" s="9"/>
      <c r="H495" s="28">
        <v>1</v>
      </c>
      <c r="I495" s="9"/>
      <c r="J495" s="9"/>
      <c r="K495" s="9"/>
      <c r="L495" s="9"/>
      <c r="M495" s="28">
        <v>2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6">
        <f t="shared" si="0"/>
        <v>3</v>
      </c>
    </row>
    <row r="496" spans="1:33" ht="15.75" customHeight="1">
      <c r="A496" s="46" t="s">
        <v>29</v>
      </c>
      <c r="B496" s="46" t="s">
        <v>624</v>
      </c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>
        <f t="shared" si="0"/>
        <v>0</v>
      </c>
    </row>
    <row r="497" spans="1:33" ht="15.75" customHeight="1">
      <c r="A497" s="46" t="s">
        <v>29</v>
      </c>
      <c r="B497" s="46" t="s">
        <v>625</v>
      </c>
      <c r="C497" s="9"/>
      <c r="D497" s="9"/>
      <c r="E497" s="9"/>
      <c r="F497" s="28">
        <v>1</v>
      </c>
      <c r="G497" s="28">
        <v>2</v>
      </c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28">
        <v>2</v>
      </c>
      <c r="X497" s="9"/>
      <c r="Y497" s="9"/>
      <c r="Z497" s="28">
        <v>2</v>
      </c>
      <c r="AA497" s="9"/>
      <c r="AB497" s="9"/>
      <c r="AC497" s="9"/>
      <c r="AD497" s="9"/>
      <c r="AE497" s="9"/>
      <c r="AF497" s="9"/>
      <c r="AG497" s="6">
        <f t="shared" si="0"/>
        <v>7</v>
      </c>
    </row>
    <row r="498" spans="1:33" ht="15.75" customHeight="1">
      <c r="A498" s="46" t="s">
        <v>29</v>
      </c>
      <c r="B498" s="46" t="s">
        <v>626</v>
      </c>
      <c r="C498" s="27">
        <v>6</v>
      </c>
      <c r="D498" s="27">
        <v>5</v>
      </c>
      <c r="E498" s="27">
        <v>5</v>
      </c>
      <c r="F498" s="27">
        <v>4</v>
      </c>
      <c r="G498" s="27">
        <v>7</v>
      </c>
      <c r="H498" s="27">
        <v>15</v>
      </c>
      <c r="I498" s="27">
        <v>4</v>
      </c>
      <c r="J498" s="27">
        <v>7</v>
      </c>
      <c r="K498" s="27">
        <v>17</v>
      </c>
      <c r="L498" s="27">
        <v>10</v>
      </c>
      <c r="M498" s="27">
        <v>9</v>
      </c>
      <c r="N498" s="27">
        <v>2</v>
      </c>
      <c r="O498" s="27">
        <v>6</v>
      </c>
      <c r="P498" s="27">
        <v>7</v>
      </c>
      <c r="Q498" s="27">
        <v>7</v>
      </c>
      <c r="R498" s="27">
        <v>5</v>
      </c>
      <c r="S498" s="27">
        <v>7</v>
      </c>
      <c r="T498" s="27">
        <v>6</v>
      </c>
      <c r="U498" s="27">
        <v>6</v>
      </c>
      <c r="V498" s="27">
        <v>16</v>
      </c>
      <c r="W498" s="27">
        <v>6</v>
      </c>
      <c r="X498" s="27">
        <v>11</v>
      </c>
      <c r="Y498" s="27">
        <v>3</v>
      </c>
      <c r="Z498" s="27">
        <v>11</v>
      </c>
      <c r="AA498" s="27">
        <v>4</v>
      </c>
      <c r="AB498" s="27">
        <v>2</v>
      </c>
      <c r="AC498" s="27">
        <v>20</v>
      </c>
      <c r="AD498" s="27">
        <v>6</v>
      </c>
      <c r="AE498" s="6"/>
      <c r="AF498" s="27">
        <v>3</v>
      </c>
      <c r="AG498" s="6">
        <f t="shared" si="0"/>
        <v>217</v>
      </c>
    </row>
    <row r="499" spans="1:33" ht="15.75" customHeight="1">
      <c r="A499" s="46" t="s">
        <v>29</v>
      </c>
      <c r="B499" s="46" t="s">
        <v>627</v>
      </c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28">
        <v>1</v>
      </c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6">
        <f t="shared" si="0"/>
        <v>1</v>
      </c>
    </row>
    <row r="500" spans="1:33" ht="15.75" customHeight="1">
      <c r="A500" s="46" t="s">
        <v>29</v>
      </c>
      <c r="B500" s="46" t="s">
        <v>628</v>
      </c>
      <c r="C500" s="6"/>
      <c r="D500" s="27">
        <v>9</v>
      </c>
      <c r="E500" s="27">
        <v>3</v>
      </c>
      <c r="F500" s="27">
        <v>3</v>
      </c>
      <c r="G500" s="27">
        <v>5</v>
      </c>
      <c r="H500" s="27">
        <v>5</v>
      </c>
      <c r="I500" s="27">
        <v>1</v>
      </c>
      <c r="J500" s="27">
        <v>1</v>
      </c>
      <c r="K500" s="27">
        <v>3</v>
      </c>
      <c r="L500" s="27">
        <v>5</v>
      </c>
      <c r="M500" s="27">
        <v>2</v>
      </c>
      <c r="N500" s="27">
        <v>3</v>
      </c>
      <c r="O500" s="27">
        <v>2</v>
      </c>
      <c r="P500" s="6"/>
      <c r="Q500" s="6"/>
      <c r="R500" s="27">
        <v>1</v>
      </c>
      <c r="S500" s="27">
        <v>36</v>
      </c>
      <c r="T500" s="6"/>
      <c r="U500" s="6"/>
      <c r="V500" s="27">
        <v>4</v>
      </c>
      <c r="W500" s="27">
        <v>1</v>
      </c>
      <c r="X500" s="27">
        <v>3</v>
      </c>
      <c r="Y500" s="27">
        <v>2</v>
      </c>
      <c r="Z500" s="27">
        <v>4</v>
      </c>
      <c r="AA500" s="27">
        <v>2</v>
      </c>
      <c r="AB500" s="27">
        <v>2</v>
      </c>
      <c r="AC500" s="6"/>
      <c r="AD500" s="6"/>
      <c r="AE500" s="27">
        <v>1</v>
      </c>
      <c r="AF500" s="6"/>
      <c r="AG500" s="6">
        <f t="shared" si="0"/>
        <v>98</v>
      </c>
    </row>
    <row r="501" spans="1:33" ht="15.75" customHeight="1">
      <c r="A501" s="46" t="s">
        <v>29</v>
      </c>
      <c r="B501" s="46" t="s">
        <v>629</v>
      </c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6">
        <f t="shared" si="0"/>
        <v>0</v>
      </c>
    </row>
    <row r="502" spans="1:33" ht="15.75" customHeight="1">
      <c r="A502" s="46" t="s">
        <v>29</v>
      </c>
      <c r="B502" s="46" t="s">
        <v>630</v>
      </c>
      <c r="C502" s="27">
        <v>2</v>
      </c>
      <c r="D502" s="27">
        <v>1</v>
      </c>
      <c r="E502" s="6"/>
      <c r="F502" s="6"/>
      <c r="G502" s="6"/>
      <c r="H502" s="27">
        <v>1</v>
      </c>
      <c r="I502" s="27">
        <v>2</v>
      </c>
      <c r="J502" s="6"/>
      <c r="K502" s="27">
        <v>7</v>
      </c>
      <c r="L502" s="6"/>
      <c r="M502" s="6"/>
      <c r="N502" s="6"/>
      <c r="O502" s="27">
        <v>1</v>
      </c>
      <c r="P502" s="6"/>
      <c r="Q502" s="6"/>
      <c r="R502" s="27">
        <v>3</v>
      </c>
      <c r="S502" s="6"/>
      <c r="T502" s="27">
        <v>1</v>
      </c>
      <c r="U502" s="27">
        <v>5</v>
      </c>
      <c r="V502" s="27">
        <v>3</v>
      </c>
      <c r="W502" s="27">
        <v>12</v>
      </c>
      <c r="X502" s="6"/>
      <c r="Y502" s="27">
        <v>2</v>
      </c>
      <c r="Z502" s="27">
        <v>3</v>
      </c>
      <c r="AA502" s="27">
        <v>2</v>
      </c>
      <c r="AB502" s="27">
        <v>2</v>
      </c>
      <c r="AC502" s="27">
        <v>1</v>
      </c>
      <c r="AD502" s="6"/>
      <c r="AE502" s="27">
        <v>2</v>
      </c>
      <c r="AF502" s="6"/>
      <c r="AG502" s="6">
        <f t="shared" si="0"/>
        <v>50</v>
      </c>
    </row>
    <row r="503" spans="1:33" ht="15.75" customHeight="1">
      <c r="A503" s="46" t="s">
        <v>29</v>
      </c>
      <c r="B503" s="46" t="s">
        <v>631</v>
      </c>
      <c r="C503" s="9"/>
      <c r="D503" s="9"/>
      <c r="E503" s="28">
        <v>4</v>
      </c>
      <c r="F503" s="28">
        <v>1</v>
      </c>
      <c r="G503" s="28">
        <v>2</v>
      </c>
      <c r="H503" s="9"/>
      <c r="I503" s="9"/>
      <c r="J503" s="28">
        <v>1</v>
      </c>
      <c r="K503" s="28">
        <v>4</v>
      </c>
      <c r="L503" s="28">
        <v>1</v>
      </c>
      <c r="M503" s="9"/>
      <c r="N503" s="28">
        <v>1</v>
      </c>
      <c r="O503" s="28">
        <v>1</v>
      </c>
      <c r="P503" s="9"/>
      <c r="Q503" s="9"/>
      <c r="R503" s="28">
        <v>2</v>
      </c>
      <c r="S503" s="28">
        <v>4</v>
      </c>
      <c r="T503" s="9"/>
      <c r="U503" s="9"/>
      <c r="V503" s="28">
        <v>7</v>
      </c>
      <c r="W503" s="9"/>
      <c r="X503" s="9"/>
      <c r="Y503" s="28">
        <v>4</v>
      </c>
      <c r="Z503" s="28">
        <v>1</v>
      </c>
      <c r="AA503" s="9"/>
      <c r="AB503" s="28">
        <v>2</v>
      </c>
      <c r="AC503" s="28">
        <v>1</v>
      </c>
      <c r="AD503" s="9"/>
      <c r="AE503" s="28">
        <v>1</v>
      </c>
      <c r="AF503" s="9"/>
      <c r="AG503" s="6">
        <f t="shared" si="0"/>
        <v>37</v>
      </c>
    </row>
    <row r="504" spans="1:33" ht="15.75" customHeight="1">
      <c r="A504" s="46" t="s">
        <v>29</v>
      </c>
      <c r="B504" s="46" t="s">
        <v>632</v>
      </c>
      <c r="C504" s="27">
        <v>2</v>
      </c>
      <c r="D504" s="6"/>
      <c r="E504" s="6"/>
      <c r="F504" s="6"/>
      <c r="G504" s="6"/>
      <c r="H504" s="6"/>
      <c r="I504" s="6"/>
      <c r="J504" s="6"/>
      <c r="K504" s="27">
        <v>1</v>
      </c>
      <c r="L504" s="6"/>
      <c r="M504" s="6"/>
      <c r="N504" s="6"/>
      <c r="O504" s="27">
        <v>3</v>
      </c>
      <c r="P504" s="6"/>
      <c r="Q504" s="27">
        <v>2</v>
      </c>
      <c r="R504" s="6"/>
      <c r="S504" s="6"/>
      <c r="T504" s="6"/>
      <c r="U504" s="6"/>
      <c r="V504" s="6"/>
      <c r="W504" s="6"/>
      <c r="X504" s="6"/>
      <c r="Y504" s="6"/>
      <c r="Z504" s="27">
        <v>2</v>
      </c>
      <c r="AA504" s="6"/>
      <c r="AB504" s="27">
        <v>1</v>
      </c>
      <c r="AC504" s="27">
        <v>2</v>
      </c>
      <c r="AD504" s="6"/>
      <c r="AE504" s="6"/>
      <c r="AF504" s="6"/>
      <c r="AG504" s="6">
        <f t="shared" si="0"/>
        <v>13</v>
      </c>
    </row>
    <row r="505" spans="1:33" ht="15.75" customHeight="1">
      <c r="A505" s="46" t="s">
        <v>29</v>
      </c>
      <c r="B505" s="46" t="s">
        <v>633</v>
      </c>
      <c r="C505" s="9"/>
      <c r="D505" s="9"/>
      <c r="E505" s="9"/>
      <c r="F505" s="9"/>
      <c r="G505" s="9"/>
      <c r="H505" s="28">
        <v>2</v>
      </c>
      <c r="I505" s="28">
        <v>1</v>
      </c>
      <c r="J505" s="28">
        <v>1</v>
      </c>
      <c r="K505" s="9"/>
      <c r="L505" s="9"/>
      <c r="M505" s="9"/>
      <c r="N505" s="28">
        <v>1</v>
      </c>
      <c r="O505" s="9"/>
      <c r="P505" s="9"/>
      <c r="Q505" s="9"/>
      <c r="R505" s="9"/>
      <c r="S505" s="9"/>
      <c r="T505" s="28">
        <v>4</v>
      </c>
      <c r="U505" s="28">
        <v>1</v>
      </c>
      <c r="V505" s="9"/>
      <c r="W505" s="28">
        <v>2</v>
      </c>
      <c r="X505" s="28">
        <v>1</v>
      </c>
      <c r="Y505" s="9"/>
      <c r="Z505" s="28">
        <v>2</v>
      </c>
      <c r="AA505" s="9"/>
      <c r="AB505" s="9"/>
      <c r="AC505" s="9"/>
      <c r="AD505" s="9"/>
      <c r="AE505" s="9"/>
      <c r="AF505" s="9"/>
      <c r="AG505" s="6">
        <f t="shared" si="0"/>
        <v>15</v>
      </c>
    </row>
    <row r="506" spans="1:33" ht="15.75" customHeight="1">
      <c r="A506" s="46" t="s">
        <v>29</v>
      </c>
      <c r="B506" s="46" t="s">
        <v>634</v>
      </c>
      <c r="C506" s="6"/>
      <c r="D506" s="6"/>
      <c r="E506" s="27">
        <v>1</v>
      </c>
      <c r="F506" s="27">
        <v>3</v>
      </c>
      <c r="G506" s="6"/>
      <c r="H506" s="27">
        <v>2</v>
      </c>
      <c r="I506" s="6"/>
      <c r="J506" s="6"/>
      <c r="K506" s="27">
        <v>1</v>
      </c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>
        <f t="shared" si="0"/>
        <v>7</v>
      </c>
    </row>
    <row r="507" spans="1:33" ht="15.75" customHeight="1">
      <c r="A507" s="47" t="s">
        <v>30</v>
      </c>
      <c r="B507" s="47" t="s">
        <v>635</v>
      </c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6">
        <f t="shared" si="0"/>
        <v>0</v>
      </c>
    </row>
    <row r="508" spans="1:33" ht="15.75" customHeight="1">
      <c r="A508" s="47" t="s">
        <v>30</v>
      </c>
      <c r="B508" s="47" t="s">
        <v>636</v>
      </c>
      <c r="C508" s="6"/>
      <c r="D508" s="6"/>
      <c r="E508" s="6"/>
      <c r="F508" s="27">
        <v>2</v>
      </c>
      <c r="G508" s="27">
        <v>1</v>
      </c>
      <c r="H508" s="27">
        <v>1</v>
      </c>
      <c r="I508" s="6"/>
      <c r="J508" s="6"/>
      <c r="K508" s="6"/>
      <c r="L508" s="6"/>
      <c r="M508" s="6"/>
      <c r="N508" s="6"/>
      <c r="O508" s="27">
        <v>1</v>
      </c>
      <c r="P508" s="6"/>
      <c r="Q508" s="6"/>
      <c r="R508" s="6"/>
      <c r="S508" s="6"/>
      <c r="T508" s="27">
        <v>1</v>
      </c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>
        <f t="shared" si="0"/>
        <v>6</v>
      </c>
    </row>
    <row r="509" spans="1:33" ht="15.75" customHeight="1">
      <c r="A509" s="47" t="s">
        <v>30</v>
      </c>
      <c r="B509" s="47" t="s">
        <v>637</v>
      </c>
      <c r="C509" s="9"/>
      <c r="D509" s="9"/>
      <c r="E509" s="28">
        <v>1</v>
      </c>
      <c r="F509" s="9"/>
      <c r="G509" s="9"/>
      <c r="H509" s="9"/>
      <c r="I509" s="9"/>
      <c r="J509" s="9"/>
      <c r="K509" s="9"/>
      <c r="L509" s="9"/>
      <c r="M509" s="9"/>
      <c r="N509" s="9"/>
      <c r="O509" s="28">
        <v>1</v>
      </c>
      <c r="P509" s="9"/>
      <c r="Q509" s="9"/>
      <c r="R509" s="9"/>
      <c r="S509" s="9"/>
      <c r="T509" s="9"/>
      <c r="U509" s="9"/>
      <c r="V509" s="9"/>
      <c r="W509" s="9"/>
      <c r="X509" s="28">
        <v>1</v>
      </c>
      <c r="Y509" s="9"/>
      <c r="Z509" s="9"/>
      <c r="AA509" s="9"/>
      <c r="AB509" s="9"/>
      <c r="AC509" s="9"/>
      <c r="AD509" s="9"/>
      <c r="AE509" s="9"/>
      <c r="AF509" s="9"/>
      <c r="AG509" s="6">
        <f t="shared" si="0"/>
        <v>3</v>
      </c>
    </row>
    <row r="510" spans="1:33" ht="15.75" customHeight="1">
      <c r="A510" s="47" t="s">
        <v>30</v>
      </c>
      <c r="B510" s="47" t="s">
        <v>638</v>
      </c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>
        <f t="shared" si="0"/>
        <v>0</v>
      </c>
    </row>
    <row r="511" spans="1:33" ht="15.75" customHeight="1">
      <c r="A511" s="47" t="s">
        <v>30</v>
      </c>
      <c r="B511" s="47" t="s">
        <v>639</v>
      </c>
      <c r="C511" s="9"/>
      <c r="D511" s="9"/>
      <c r="E511" s="28">
        <v>1</v>
      </c>
      <c r="F511" s="9"/>
      <c r="G511" s="28">
        <v>1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28">
        <v>1</v>
      </c>
      <c r="Y511" s="28">
        <v>2</v>
      </c>
      <c r="Z511" s="9"/>
      <c r="AA511" s="9"/>
      <c r="AB511" s="28">
        <v>2</v>
      </c>
      <c r="AC511" s="9"/>
      <c r="AD511" s="9"/>
      <c r="AE511" s="9"/>
      <c r="AF511" s="9"/>
      <c r="AG511" s="6">
        <f t="shared" si="0"/>
        <v>7</v>
      </c>
    </row>
    <row r="512" spans="1:33" ht="15.75" customHeight="1">
      <c r="A512" s="47" t="s">
        <v>30</v>
      </c>
      <c r="B512" s="47" t="s">
        <v>640</v>
      </c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>
        <f t="shared" si="0"/>
        <v>0</v>
      </c>
    </row>
    <row r="513" spans="1:33" ht="15.75" customHeight="1">
      <c r="A513" s="47" t="s">
        <v>30</v>
      </c>
      <c r="B513" s="47" t="s">
        <v>641</v>
      </c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28">
        <v>1</v>
      </c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6">
        <f t="shared" si="0"/>
        <v>1</v>
      </c>
    </row>
    <row r="514" spans="1:33" ht="15.75" customHeight="1">
      <c r="A514" s="47" t="s">
        <v>30</v>
      </c>
      <c r="B514" s="47" t="s">
        <v>642</v>
      </c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27">
        <v>1</v>
      </c>
      <c r="AA514" s="6"/>
      <c r="AB514" s="6"/>
      <c r="AC514" s="6"/>
      <c r="AD514" s="6"/>
      <c r="AE514" s="6"/>
      <c r="AF514" s="6"/>
      <c r="AG514" s="6">
        <f t="shared" si="0"/>
        <v>1</v>
      </c>
    </row>
    <row r="515" spans="1:33" ht="15.75" customHeight="1">
      <c r="A515" s="47" t="s">
        <v>30</v>
      </c>
      <c r="B515" s="47" t="s">
        <v>643</v>
      </c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6">
        <f t="shared" si="0"/>
        <v>0</v>
      </c>
    </row>
    <row r="516" spans="1:33" ht="15.75" customHeight="1">
      <c r="A516" s="47" t="s">
        <v>30</v>
      </c>
      <c r="B516" s="47" t="s">
        <v>644</v>
      </c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>
        <f t="shared" si="0"/>
        <v>0</v>
      </c>
    </row>
    <row r="517" spans="1:33" ht="15.75" customHeight="1">
      <c r="A517" s="47" t="s">
        <v>30</v>
      </c>
      <c r="B517" s="47" t="s">
        <v>645</v>
      </c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6">
        <f t="shared" si="0"/>
        <v>0</v>
      </c>
    </row>
    <row r="518" spans="1:33" ht="15.75" customHeight="1">
      <c r="A518" s="47" t="s">
        <v>30</v>
      </c>
      <c r="B518" s="47" t="s">
        <v>646</v>
      </c>
      <c r="C518" s="6"/>
      <c r="D518" s="6"/>
      <c r="E518" s="6"/>
      <c r="F518" s="6"/>
      <c r="G518" s="6"/>
      <c r="H518" s="27">
        <v>1</v>
      </c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27">
        <v>1</v>
      </c>
      <c r="Z518" s="6"/>
      <c r="AA518" s="6"/>
      <c r="AB518" s="27">
        <v>1</v>
      </c>
      <c r="AC518" s="6"/>
      <c r="AD518" s="6"/>
      <c r="AE518" s="6"/>
      <c r="AF518" s="6"/>
      <c r="AG518" s="6">
        <f t="shared" si="0"/>
        <v>3</v>
      </c>
    </row>
    <row r="519" spans="1:33" ht="15.75" customHeight="1">
      <c r="A519" s="47" t="s">
        <v>30</v>
      </c>
      <c r="B519" s="47" t="s">
        <v>647</v>
      </c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6">
        <f t="shared" si="0"/>
        <v>0</v>
      </c>
    </row>
    <row r="520" spans="1:33" ht="15.75" customHeight="1">
      <c r="A520" s="47" t="s">
        <v>30</v>
      </c>
      <c r="B520" s="47" t="s">
        <v>648</v>
      </c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>
        <f t="shared" si="0"/>
        <v>0</v>
      </c>
    </row>
    <row r="521" spans="1:33" ht="15.75" customHeight="1">
      <c r="A521" s="47" t="s">
        <v>30</v>
      </c>
      <c r="B521" s="47" t="s">
        <v>649</v>
      </c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6">
        <f t="shared" si="0"/>
        <v>0</v>
      </c>
    </row>
    <row r="522" spans="1:33" ht="15.75" customHeight="1">
      <c r="A522" s="47" t="s">
        <v>30</v>
      </c>
      <c r="B522" s="47" t="s">
        <v>650</v>
      </c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>
        <f t="shared" si="0"/>
        <v>0</v>
      </c>
    </row>
    <row r="523" spans="1:33" ht="15.75" customHeight="1">
      <c r="A523" s="47" t="s">
        <v>30</v>
      </c>
      <c r="B523" s="47" t="s">
        <v>651</v>
      </c>
      <c r="C523" s="9"/>
      <c r="D523" s="28">
        <v>3</v>
      </c>
      <c r="E523" s="9"/>
      <c r="F523" s="9"/>
      <c r="G523" s="9"/>
      <c r="H523" s="28">
        <v>1</v>
      </c>
      <c r="I523" s="9"/>
      <c r="J523" s="9"/>
      <c r="K523" s="9"/>
      <c r="L523" s="9"/>
      <c r="M523" s="28">
        <v>1</v>
      </c>
      <c r="N523" s="9"/>
      <c r="O523" s="28">
        <v>1</v>
      </c>
      <c r="P523" s="9"/>
      <c r="Q523" s="9"/>
      <c r="R523" s="28">
        <v>1</v>
      </c>
      <c r="S523" s="9"/>
      <c r="T523" s="28">
        <v>2</v>
      </c>
      <c r="U523" s="28">
        <v>3</v>
      </c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6">
        <f t="shared" si="0"/>
        <v>12</v>
      </c>
    </row>
    <row r="524" spans="1:33" ht="15.75" customHeight="1">
      <c r="A524" s="47" t="s">
        <v>30</v>
      </c>
      <c r="B524" s="47" t="s">
        <v>652</v>
      </c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27">
        <v>1</v>
      </c>
      <c r="P524" s="6"/>
      <c r="Q524" s="6"/>
      <c r="R524" s="6"/>
      <c r="S524" s="6"/>
      <c r="T524" s="6"/>
      <c r="U524" s="27">
        <v>1</v>
      </c>
      <c r="V524" s="6"/>
      <c r="W524" s="27">
        <v>1</v>
      </c>
      <c r="X524" s="6"/>
      <c r="Y524" s="6"/>
      <c r="Z524" s="6"/>
      <c r="AA524" s="6"/>
      <c r="AB524" s="6"/>
      <c r="AC524" s="6"/>
      <c r="AD524" s="6"/>
      <c r="AE524" s="6"/>
      <c r="AF524" s="6"/>
      <c r="AG524" s="6">
        <f t="shared" si="0"/>
        <v>3</v>
      </c>
    </row>
    <row r="525" spans="1:33" ht="15.75" customHeight="1">
      <c r="A525" s="47" t="s">
        <v>30</v>
      </c>
      <c r="B525" s="47" t="s">
        <v>653</v>
      </c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6">
        <f t="shared" si="0"/>
        <v>0</v>
      </c>
    </row>
    <row r="526" spans="1:33" ht="15.75" customHeight="1">
      <c r="A526" s="47" t="s">
        <v>30</v>
      </c>
      <c r="B526" s="47" t="s">
        <v>654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>
        <f t="shared" si="0"/>
        <v>0</v>
      </c>
    </row>
    <row r="527" spans="1:33" ht="15.75" customHeight="1">
      <c r="A527" s="47" t="s">
        <v>30</v>
      </c>
      <c r="B527" s="47" t="s">
        <v>655</v>
      </c>
      <c r="C527" s="9"/>
      <c r="D527" s="9"/>
      <c r="E527" s="9"/>
      <c r="F527" s="9"/>
      <c r="G527" s="9"/>
      <c r="H527" s="9"/>
      <c r="I527" s="9"/>
      <c r="J527" s="28">
        <v>2</v>
      </c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28">
        <v>1</v>
      </c>
      <c r="AA527" s="9"/>
      <c r="AB527" s="9"/>
      <c r="AC527" s="9"/>
      <c r="AD527" s="9"/>
      <c r="AE527" s="9"/>
      <c r="AF527" s="9"/>
      <c r="AG527" s="6">
        <f t="shared" si="0"/>
        <v>3</v>
      </c>
    </row>
    <row r="528" spans="1:33" ht="15.75" customHeight="1">
      <c r="A528" s="47" t="s">
        <v>30</v>
      </c>
      <c r="B528" s="47" t="s">
        <v>656</v>
      </c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27">
        <v>1</v>
      </c>
      <c r="Y528" s="6"/>
      <c r="Z528" s="6"/>
      <c r="AA528" s="6"/>
      <c r="AB528" s="6"/>
      <c r="AC528" s="6"/>
      <c r="AD528" s="6"/>
      <c r="AE528" s="6"/>
      <c r="AF528" s="6"/>
      <c r="AG528" s="6">
        <f t="shared" si="0"/>
        <v>1</v>
      </c>
    </row>
    <row r="529" spans="1:33" ht="15.75" customHeight="1">
      <c r="A529" s="47" t="s">
        <v>30</v>
      </c>
      <c r="B529" s="47" t="s">
        <v>657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6">
        <f t="shared" si="0"/>
        <v>0</v>
      </c>
    </row>
    <row r="530" spans="1:33" ht="15.75" customHeight="1">
      <c r="A530" s="47" t="s">
        <v>30</v>
      </c>
      <c r="B530" s="47" t="s">
        <v>658</v>
      </c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27">
        <v>1</v>
      </c>
      <c r="V530" s="6"/>
      <c r="W530" s="27">
        <v>1</v>
      </c>
      <c r="X530" s="6"/>
      <c r="Y530" s="6"/>
      <c r="Z530" s="6"/>
      <c r="AA530" s="6"/>
      <c r="AB530" s="6"/>
      <c r="AC530" s="6"/>
      <c r="AD530" s="6"/>
      <c r="AE530" s="6"/>
      <c r="AF530" s="6"/>
      <c r="AG530" s="6">
        <f t="shared" si="0"/>
        <v>2</v>
      </c>
    </row>
    <row r="531" spans="1:33" ht="15.75" customHeight="1">
      <c r="A531" s="47" t="s">
        <v>30</v>
      </c>
      <c r="B531" s="47" t="s">
        <v>659</v>
      </c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6">
        <f t="shared" si="0"/>
        <v>0</v>
      </c>
    </row>
    <row r="532" spans="1:33" ht="15.75" customHeight="1">
      <c r="A532" s="47" t="s">
        <v>30</v>
      </c>
      <c r="B532" s="47" t="s">
        <v>660</v>
      </c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>
        <f t="shared" si="0"/>
        <v>0</v>
      </c>
    </row>
    <row r="533" spans="1:33" ht="15.75" customHeight="1">
      <c r="A533" s="47" t="s">
        <v>30</v>
      </c>
      <c r="B533" s="47" t="s">
        <v>661</v>
      </c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6">
        <f t="shared" si="0"/>
        <v>0</v>
      </c>
    </row>
    <row r="534" spans="1:3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pageMargins left="0.74803149606299213" right="0.74803149606299213" top="0.98425196850393704" bottom="0.98425196850393704" header="0" footer="0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9.140625" customWidth="1"/>
    <col min="3" max="3" width="17.85546875" customWidth="1"/>
    <col min="4" max="4" width="9.140625" customWidth="1"/>
    <col min="5" max="5" width="7.42578125" customWidth="1"/>
    <col min="6" max="6" width="65.28515625" customWidth="1"/>
    <col min="7" max="7" width="14" customWidth="1"/>
    <col min="8" max="26" width="8.7109375" customWidth="1"/>
  </cols>
  <sheetData>
    <row r="1" spans="1:26">
      <c r="A1" s="1" t="s">
        <v>662</v>
      </c>
      <c r="B1" s="1"/>
      <c r="C1" s="1" t="s">
        <v>663</v>
      </c>
      <c r="D1" s="1"/>
      <c r="E1" s="1"/>
      <c r="F1" s="1" t="s">
        <v>664</v>
      </c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6" t="s">
        <v>130</v>
      </c>
      <c r="B2" s="2"/>
      <c r="C2" s="6">
        <f>SUMIF('Preferenze Consiglieri'!B:B,LEFT(A2,LEN('Preferenze Consiglieri'!B2)),'Preferenze Consiglieri'!AG:AG)</f>
        <v>79</v>
      </c>
      <c r="D2" s="2"/>
      <c r="E2" s="48" t="s">
        <v>665</v>
      </c>
      <c r="F2" s="48" t="s">
        <v>98</v>
      </c>
      <c r="G2" s="48" t="s">
        <v>129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6" t="s">
        <v>131</v>
      </c>
      <c r="B3" s="2"/>
      <c r="C3" s="6">
        <f>SUMIF('Preferenze Consiglieri'!B:B,LEFT(A3,LEN('Preferenze Consiglieri'!B3)),'Preferenze Consiglieri'!AG:AG)</f>
        <v>3</v>
      </c>
      <c r="D3" s="2"/>
      <c r="E3" s="9">
        <v>1</v>
      </c>
      <c r="F3" s="9" t="str">
        <f t="shared" ref="F3:F12" si="0">IF($G3="","",INDEX($A$2:$A$533, MATCH($G3, $C$2:$C$533, 0)))</f>
        <v xml:space="preserve">6 CEPARANO CARLO </v>
      </c>
      <c r="G3" s="9">
        <f>IFERROR(LARGE($C$2:$C$201,1),"")</f>
        <v>1045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6" t="s">
        <v>132</v>
      </c>
      <c r="B4" s="2"/>
      <c r="C4" s="6">
        <f>SUMIF('Preferenze Consiglieri'!B:B,LEFT(A4,LEN('Preferenze Consiglieri'!B4)),'Preferenze Consiglieri'!AG:AG)</f>
        <v>0</v>
      </c>
      <c r="D4" s="2"/>
      <c r="E4" s="9">
        <v>2</v>
      </c>
      <c r="F4" s="9" t="str">
        <f t="shared" si="0"/>
        <v xml:space="preserve">17 MASCOLO MARIANNA </v>
      </c>
      <c r="G4" s="9">
        <f>IFERROR(LARGE($C$2:$C$201,2),"")</f>
        <v>1002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6" t="s">
        <v>133</v>
      </c>
      <c r="B5" s="2"/>
      <c r="C5" s="6">
        <f>SUMIF('Preferenze Consiglieri'!B:B,LEFT(A5,LEN('Preferenze Consiglieri'!B5)),'Preferenze Consiglieri'!AG:AG)</f>
        <v>3</v>
      </c>
      <c r="D5" s="2"/>
      <c r="E5" s="9">
        <v>3</v>
      </c>
      <c r="F5" s="9" t="str">
        <f t="shared" si="0"/>
        <v xml:space="preserve">6 CESARO ARMANDO </v>
      </c>
      <c r="G5" s="9">
        <f>IFERROR(LARGE($C$2:$C$201,3),"")</f>
        <v>1000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6" t="s">
        <v>134</v>
      </c>
      <c r="B6" s="2"/>
      <c r="C6" s="6">
        <f>SUMIF('Preferenze Consiglieri'!B:B,LEFT(A6,LEN('Preferenze Consiglieri'!B6)),'Preferenze Consiglieri'!AG:AG)</f>
        <v>1</v>
      </c>
      <c r="D6" s="2"/>
      <c r="E6" s="9">
        <v>4</v>
      </c>
      <c r="F6" s="9" t="str">
        <f t="shared" si="0"/>
        <v xml:space="preserve">21 PORCELLI GIOVANNI </v>
      </c>
      <c r="G6" s="9">
        <f>IFERROR(LARGE($C$2:$C$201,4),"")</f>
        <v>368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6" t="s">
        <v>135</v>
      </c>
      <c r="B7" s="2"/>
      <c r="C7" s="6">
        <f>SUMIF('Preferenze Consiglieri'!B:B,LEFT(A7,LEN('Preferenze Consiglieri'!B7)),'Preferenze Consiglieri'!AG:AG)</f>
        <v>2</v>
      </c>
      <c r="D7" s="2"/>
      <c r="E7" s="9">
        <v>5</v>
      </c>
      <c r="F7" s="9" t="str">
        <f t="shared" si="0"/>
        <v xml:space="preserve">27 ZINNO GIORGIO </v>
      </c>
      <c r="G7" s="9">
        <f>IFERROR(LARGE($C$2:$C$201,5),"")</f>
        <v>306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6" t="s">
        <v>136</v>
      </c>
      <c r="B8" s="2"/>
      <c r="C8" s="6">
        <f>SUMIF('Preferenze Consiglieri'!B:B,LEFT(A8,LEN('Preferenze Consiglieri'!B8)),'Preferenze Consiglieri'!AG:AG)</f>
        <v>0</v>
      </c>
      <c r="D8" s="2"/>
      <c r="E8" s="9">
        <v>6</v>
      </c>
      <c r="F8" s="9" t="str">
        <f t="shared" si="0"/>
        <v xml:space="preserve">1 AMIRANTE FRANCESCA </v>
      </c>
      <c r="G8" s="9">
        <f>IFERROR(LARGE($C$2:$C$201,6),"")</f>
        <v>298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6" t="s">
        <v>137</v>
      </c>
      <c r="B9" s="2"/>
      <c r="C9" s="6">
        <f>SUMIF('Preferenze Consiglieri'!B:B,LEFT(A9,LEN('Preferenze Consiglieri'!B9)),'Preferenze Consiglieri'!AG:AG)</f>
        <v>0</v>
      </c>
      <c r="D9" s="2"/>
      <c r="E9" s="9">
        <v>7</v>
      </c>
      <c r="F9" s="9" t="str">
        <f t="shared" si="0"/>
        <v xml:space="preserve">24 RAIA LOREDANA </v>
      </c>
      <c r="G9" s="9">
        <f>IFERROR(LARGE($C$2:$C$201,7),"")</f>
        <v>297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6" t="s">
        <v>138</v>
      </c>
      <c r="B10" s="2"/>
      <c r="C10" s="6">
        <f>SUMIF('Preferenze Consiglieri'!B:B,LEFT(A10,LEN('Preferenze Consiglieri'!B10)),'Preferenze Consiglieri'!AG:AG)</f>
        <v>1</v>
      </c>
      <c r="D10" s="2"/>
      <c r="E10" s="9">
        <v>8</v>
      </c>
      <c r="F10" s="9" t="str">
        <f t="shared" si="0"/>
        <v xml:space="preserve">17 MENSORIO GIOVANNI </v>
      </c>
      <c r="G10" s="9">
        <f>IFERROR(LARGE($C$2:$C$201,8),"")</f>
        <v>262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6" t="s">
        <v>139</v>
      </c>
      <c r="B11" s="2"/>
      <c r="C11" s="6">
        <f>SUMIF('Preferenze Consiglieri'!B:B,LEFT(A11,LEN('Preferenze Consiglieri'!B11)),'Preferenze Consiglieri'!AG:AG)</f>
        <v>2</v>
      </c>
      <c r="D11" s="2"/>
      <c r="E11" s="9">
        <v>9</v>
      </c>
      <c r="F11" s="9" t="str">
        <f t="shared" si="0"/>
        <v>17 MANFREDI MASSIMILIANO</v>
      </c>
      <c r="G11" s="9">
        <f>IFERROR(LARGE($C$2:$C$201,9),"")</f>
        <v>238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6" t="s">
        <v>140</v>
      </c>
      <c r="B12" s="2"/>
      <c r="C12" s="6">
        <f>SUMIF('Preferenze Consiglieri'!B:B,LEFT(A12,LEN('Preferenze Consiglieri'!B12)),'Preferenze Consiglieri'!AG:AG)</f>
        <v>3</v>
      </c>
      <c r="D12" s="2"/>
      <c r="E12" s="9">
        <v>10</v>
      </c>
      <c r="F12" s="9" t="str">
        <f t="shared" si="0"/>
        <v xml:space="preserve">5 CASERTA MARGHERITA </v>
      </c>
      <c r="G12" s="9">
        <f>IFERROR(LARGE($C$2:$C$201,10),"")</f>
        <v>180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6" t="s">
        <v>141</v>
      </c>
      <c r="B13" s="2"/>
      <c r="C13" s="6">
        <f>SUMIF('Preferenze Consiglieri'!B:B,LEFT(A13,LEN('Preferenze Consiglieri'!B13)),'Preferenze Consiglieri'!AG:AG)</f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6" t="s">
        <v>142</v>
      </c>
      <c r="B14" s="2"/>
      <c r="C14" s="6">
        <f>SUMIF('Preferenze Consiglieri'!B:B,LEFT(A14,LEN('Preferenze Consiglieri'!B14)),'Preferenze Consiglieri'!AG:AG)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6" t="s">
        <v>143</v>
      </c>
      <c r="B15" s="2"/>
      <c r="C15" s="6">
        <f>SUMIF('Preferenze Consiglieri'!B:B,LEFT(A15,LEN('Preferenze Consiglieri'!B15)),'Preferenze Consiglieri'!AG:AG)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6" t="s">
        <v>144</v>
      </c>
      <c r="B16" s="2"/>
      <c r="C16" s="6">
        <f>SUMIF('Preferenze Consiglieri'!B:B,LEFT(A16,LEN('Preferenze Consiglieri'!B16)),'Preferenze Consiglieri'!AG:AG)</f>
        <v>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6" t="s">
        <v>145</v>
      </c>
      <c r="B17" s="2"/>
      <c r="C17" s="6">
        <f>SUMIF('Preferenze Consiglieri'!B:B,LEFT(A17,LEN('Preferenze Consiglieri'!B17)),'Preferenze Consiglieri'!AG:AG)</f>
        <v>11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6" t="s">
        <v>146</v>
      </c>
      <c r="B18" s="2"/>
      <c r="C18" s="6">
        <f>SUMIF('Preferenze Consiglieri'!B:B,LEFT(A18,LEN('Preferenze Consiglieri'!B18)),'Preferenze Consiglieri'!AG:AG)</f>
        <v>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6" t="s">
        <v>147</v>
      </c>
      <c r="B19" s="2"/>
      <c r="C19" s="6">
        <f>SUMIF('Preferenze Consiglieri'!B:B,LEFT(A19,LEN('Preferenze Consiglieri'!B19)),'Preferenze Consiglieri'!AG:AG)</f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6" t="s">
        <v>148</v>
      </c>
      <c r="B20" s="2"/>
      <c r="C20" s="6">
        <f>SUMIF('Preferenze Consiglieri'!B:B,LEFT(A20,LEN('Preferenze Consiglieri'!B20)),'Preferenze Consiglieri'!AG:AG)</f>
        <v>36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6" t="s">
        <v>149</v>
      </c>
      <c r="B21" s="2"/>
      <c r="C21" s="6">
        <f>SUMIF('Preferenze Consiglieri'!B:B,LEFT(A21,LEN('Preferenze Consiglieri'!B21)),'Preferenze Consiglieri'!AG:AG)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6" t="s">
        <v>150</v>
      </c>
      <c r="B22" s="2"/>
      <c r="C22" s="6">
        <f>SUMIF('Preferenze Consiglieri'!B:B,LEFT(A22,LEN('Preferenze Consiglieri'!B22)),'Preferenze Consiglieri'!AG:AG)</f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6" t="s">
        <v>151</v>
      </c>
      <c r="B23" s="2"/>
      <c r="C23" s="6">
        <f>SUMIF('Preferenze Consiglieri'!B:B,LEFT(A23,LEN('Preferenze Consiglieri'!B23)),'Preferenze Consiglieri'!AG:AG)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6" t="s">
        <v>152</v>
      </c>
      <c r="B24" s="2"/>
      <c r="C24" s="6">
        <f>SUMIF('Preferenze Consiglieri'!B:B,LEFT(A24,LEN('Preferenze Consiglieri'!B24)),'Preferenze Consiglieri'!AG:AG)</f>
        <v>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6" t="s">
        <v>153</v>
      </c>
      <c r="B25" s="2"/>
      <c r="C25" s="6">
        <f>SUMIF('Preferenze Consiglieri'!B:B,LEFT(A25,LEN('Preferenze Consiglieri'!B25)),'Preferenze Consiglieri'!AG:AG)</f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6" t="s">
        <v>154</v>
      </c>
      <c r="B26" s="2"/>
      <c r="C26" s="6">
        <f>SUMIF('Preferenze Consiglieri'!B:B,LEFT(A26,LEN('Preferenze Consiglieri'!B26)),'Preferenze Consiglieri'!AG:AG)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6" t="s">
        <v>155</v>
      </c>
      <c r="B27" s="2"/>
      <c r="C27" s="6">
        <f>SUMIF('Preferenze Consiglieri'!B:B,LEFT(A27,LEN('Preferenze Consiglieri'!B27)),'Preferenze Consiglieri'!AG:AG)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9" t="s">
        <v>156</v>
      </c>
      <c r="B28" s="2"/>
      <c r="C28" s="6">
        <f>SUMIF('Preferenze Consiglieri'!B:B,LEFT(A28,LEN('Preferenze Consiglieri'!B28)),'Preferenze Consiglieri'!AG:AG)</f>
        <v>20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9" t="s">
        <v>157</v>
      </c>
      <c r="B29" s="2"/>
      <c r="C29" s="6">
        <f>SUMIF('Preferenze Consiglieri'!B:B,LEFT(A29,LEN('Preferenze Consiglieri'!B29)),'Preferenze Consiglieri'!AG:AG)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9" t="s">
        <v>158</v>
      </c>
      <c r="B30" s="2"/>
      <c r="C30" s="6">
        <f>SUMIF('Preferenze Consiglieri'!B:B,LEFT(A30,LEN('Preferenze Consiglieri'!B30)),'Preferenze Consiglieri'!AG:AG)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9" t="s">
        <v>159</v>
      </c>
      <c r="B31" s="2"/>
      <c r="C31" s="6">
        <f>SUMIF('Preferenze Consiglieri'!B:B,LEFT(A31,LEN('Preferenze Consiglieri'!B31)),'Preferenze Consiglieri'!AG:AG)</f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9" t="s">
        <v>160</v>
      </c>
      <c r="B32" s="2"/>
      <c r="C32" s="6">
        <f>SUMIF('Preferenze Consiglieri'!B:B,LEFT(A32,LEN('Preferenze Consiglieri'!B32)),'Preferenze Consiglieri'!AG:AG)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9" t="s">
        <v>161</v>
      </c>
      <c r="B33" s="2"/>
      <c r="C33" s="6">
        <f>SUMIF('Preferenze Consiglieri'!B:B,LEFT(A33,LEN('Preferenze Consiglieri'!B33)),'Preferenze Consiglieri'!AG:AG)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9" t="s">
        <v>162</v>
      </c>
      <c r="B34" s="2"/>
      <c r="C34" s="6">
        <f>SUMIF('Preferenze Consiglieri'!B:B,LEFT(A34,LEN('Preferenze Consiglieri'!B34)),'Preferenze Consiglieri'!AG:AG)</f>
        <v>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9" t="s">
        <v>163</v>
      </c>
      <c r="B35" s="2"/>
      <c r="C35" s="6">
        <f>SUMIF('Preferenze Consiglieri'!B:B,LEFT(A35,LEN('Preferenze Consiglieri'!B35)),'Preferenze Consiglieri'!AG:AG)</f>
        <v>19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9" t="s">
        <v>164</v>
      </c>
      <c r="B36" s="2"/>
      <c r="C36" s="6">
        <f>SUMIF('Preferenze Consiglieri'!B:B,LEFT(A36,LEN('Preferenze Consiglieri'!B36)),'Preferenze Consiglieri'!AG:AG)</f>
        <v>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9" t="s">
        <v>165</v>
      </c>
      <c r="B37" s="2"/>
      <c r="C37" s="6">
        <f>SUMIF('Preferenze Consiglieri'!B:B,LEFT(A37,LEN('Preferenze Consiglieri'!B37)),'Preferenze Consiglieri'!AG:AG)</f>
        <v>15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9" t="s">
        <v>166</v>
      </c>
      <c r="B38" s="2"/>
      <c r="C38" s="6">
        <f>SUMIF('Preferenze Consiglieri'!B:B,LEFT(A38,LEN('Preferenze Consiglieri'!B38)),'Preferenze Consiglieri'!AG:AG)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9" t="s">
        <v>167</v>
      </c>
      <c r="B39" s="2"/>
      <c r="C39" s="6">
        <f>SUMIF('Preferenze Consiglieri'!B:B,LEFT(A39,LEN('Preferenze Consiglieri'!B39)),'Preferenze Consiglieri'!AG:AG)</f>
        <v>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9" t="s">
        <v>168</v>
      </c>
      <c r="B40" s="2"/>
      <c r="C40" s="6">
        <f>SUMIF('Preferenze Consiglieri'!B:B,LEFT(A40,LEN('Preferenze Consiglieri'!B40)),'Preferenze Consiglieri'!AG:AG)</f>
        <v>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9" t="s">
        <v>169</v>
      </c>
      <c r="B41" s="2"/>
      <c r="C41" s="6">
        <f>SUMIF('Preferenze Consiglieri'!B:B,LEFT(A41,LEN('Preferenze Consiglieri'!B41)),'Preferenze Consiglieri'!AG:AG)</f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9" t="s">
        <v>170</v>
      </c>
      <c r="B42" s="2"/>
      <c r="C42" s="6">
        <f>SUMIF('Preferenze Consiglieri'!B:B,LEFT(A42,LEN('Preferenze Consiglieri'!B42)),'Preferenze Consiglieri'!AG:AG)</f>
        <v>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9" t="s">
        <v>171</v>
      </c>
      <c r="B43" s="2"/>
      <c r="C43" s="6">
        <f>SUMIF('Preferenze Consiglieri'!B:B,LEFT(A43,LEN('Preferenze Consiglieri'!B43)),'Preferenze Consiglieri'!AG:AG)</f>
        <v>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9" t="s">
        <v>172</v>
      </c>
      <c r="B44" s="2"/>
      <c r="C44" s="6">
        <f>SUMIF('Preferenze Consiglieri'!B:B,LEFT(A44,LEN('Preferenze Consiglieri'!B44)),'Preferenze Consiglieri'!AG:AG)</f>
        <v>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9" t="s">
        <v>173</v>
      </c>
      <c r="B45" s="2"/>
      <c r="C45" s="6">
        <f>SUMIF('Preferenze Consiglieri'!B:B,LEFT(A45,LEN('Preferenze Consiglieri'!B45)),'Preferenze Consiglieri'!AG:AG)</f>
        <v>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9" t="s">
        <v>174</v>
      </c>
      <c r="B46" s="2"/>
      <c r="C46" s="6">
        <f>SUMIF('Preferenze Consiglieri'!B:B,LEFT(A46,LEN('Preferenze Consiglieri'!B46)),'Preferenze Consiglieri'!AG:AG)</f>
        <v>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9" t="s">
        <v>175</v>
      </c>
      <c r="B47" s="2"/>
      <c r="C47" s="6">
        <f>SUMIF('Preferenze Consiglieri'!B:B,LEFT(A47,LEN('Preferenze Consiglieri'!B47)),'Preferenze Consiglieri'!AG:AG)</f>
        <v>14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9" t="s">
        <v>176</v>
      </c>
      <c r="B48" s="2"/>
      <c r="C48" s="6">
        <f>SUMIF('Preferenze Consiglieri'!B:B,LEFT(A48,LEN('Preferenze Consiglieri'!B48)),'Preferenze Consiglieri'!AG:AG)</f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9" t="s">
        <v>177</v>
      </c>
      <c r="B49" s="2"/>
      <c r="C49" s="6">
        <f>SUMIF('Preferenze Consiglieri'!B:B,LEFT(A49,LEN('Preferenze Consiglieri'!B49)),'Preferenze Consiglieri'!AG:AG)</f>
        <v>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9" t="s">
        <v>178</v>
      </c>
      <c r="B50" s="2"/>
      <c r="C50" s="6">
        <f>SUMIF('Preferenze Consiglieri'!B:B,LEFT(A50,LEN('Preferenze Consiglieri'!B50)),'Preferenze Consiglieri'!AG:AG)</f>
        <v>31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9" t="s">
        <v>179</v>
      </c>
      <c r="B51" s="2"/>
      <c r="C51" s="6">
        <f>SUMIF('Preferenze Consiglieri'!B:B,LEFT(A51,LEN('Preferenze Consiglieri'!B51)),'Preferenze Consiglieri'!AG:AG)</f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9" t="s">
        <v>180</v>
      </c>
      <c r="B52" s="2"/>
      <c r="C52" s="6">
        <f>SUMIF('Preferenze Consiglieri'!B:B,LEFT(A52,LEN('Preferenze Consiglieri'!B52)),'Preferenze Consiglieri'!AG:AG)</f>
        <v>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9" t="s">
        <v>181</v>
      </c>
      <c r="B53" s="2"/>
      <c r="C53" s="6">
        <f>SUMIF('Preferenze Consiglieri'!B:B,LEFT(A53,LEN('Preferenze Consiglieri'!B53)),'Preferenze Consiglieri'!AG:AG)</f>
        <v>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9" t="s">
        <v>182</v>
      </c>
      <c r="B54" s="2"/>
      <c r="C54" s="6">
        <f>SUMIF('Preferenze Consiglieri'!B:B,LEFT(A54,LEN('Preferenze Consiglieri'!B54)),'Preferenze Consiglieri'!AG:AG)</f>
        <v>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30" t="s">
        <v>183</v>
      </c>
      <c r="B55" s="2"/>
      <c r="C55" s="6">
        <f>SUMIF('Preferenze Consiglieri'!B:B,LEFT(A55,LEN('Preferenze Consiglieri'!B55)),'Preferenze Consiglieri'!AG:AG)</f>
        <v>78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30" t="s">
        <v>184</v>
      </c>
      <c r="B56" s="2"/>
      <c r="C56" s="6">
        <f>SUMIF('Preferenze Consiglieri'!B:B,LEFT(A56,LEN('Preferenze Consiglieri'!B56)),'Preferenze Consiglieri'!AG:AG)</f>
        <v>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30" t="s">
        <v>185</v>
      </c>
      <c r="B57" s="2"/>
      <c r="C57" s="6">
        <f>SUMIF('Preferenze Consiglieri'!B:B,LEFT(A57,LEN('Preferenze Consiglieri'!B57)),'Preferenze Consiglieri'!AG:AG)</f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30" t="s">
        <v>186</v>
      </c>
      <c r="B58" s="2"/>
      <c r="C58" s="6">
        <f>SUMIF('Preferenze Consiglieri'!B:B,LEFT(A58,LEN('Preferenze Consiglieri'!B58)),'Preferenze Consiglieri'!AG:AG)</f>
        <v>46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30" t="s">
        <v>187</v>
      </c>
      <c r="B59" s="2"/>
      <c r="C59" s="6">
        <f>SUMIF('Preferenze Consiglieri'!B:B,LEFT(A59,LEN('Preferenze Consiglieri'!B59)),'Preferenze Consiglieri'!AG:AG)</f>
        <v>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30" t="s">
        <v>188</v>
      </c>
      <c r="B60" s="2"/>
      <c r="C60" s="6">
        <f>SUMIF('Preferenze Consiglieri'!B:B,LEFT(A60,LEN('Preferenze Consiglieri'!B60)),'Preferenze Consiglieri'!AG:AG)</f>
        <v>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30" t="s">
        <v>189</v>
      </c>
      <c r="B61" s="2"/>
      <c r="C61" s="6">
        <f>SUMIF('Preferenze Consiglieri'!B:B,LEFT(A61,LEN('Preferenze Consiglieri'!B61)),'Preferenze Consiglieri'!AG:AG)</f>
        <v>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30" t="s">
        <v>190</v>
      </c>
      <c r="B62" s="2"/>
      <c r="C62" s="6">
        <f>SUMIF('Preferenze Consiglieri'!B:B,LEFT(A62,LEN('Preferenze Consiglieri'!B62)),'Preferenze Consiglieri'!AG:AG)</f>
        <v>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30" t="s">
        <v>191</v>
      </c>
      <c r="B63" s="2"/>
      <c r="C63" s="6">
        <f>SUMIF('Preferenze Consiglieri'!B:B,LEFT(A63,LEN('Preferenze Consiglieri'!B63)),'Preferenze Consiglieri'!AG:AG)</f>
        <v>14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30" t="s">
        <v>192</v>
      </c>
      <c r="B64" s="2"/>
      <c r="C64" s="6">
        <f>SUMIF('Preferenze Consiglieri'!B:B,LEFT(A64,LEN('Preferenze Consiglieri'!B64)),'Preferenze Consiglieri'!AG:AG)</f>
        <v>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30" t="s">
        <v>193</v>
      </c>
      <c r="B65" s="2"/>
      <c r="C65" s="6">
        <f>SUMIF('Preferenze Consiglieri'!B:B,LEFT(A65,LEN('Preferenze Consiglieri'!B65)),'Preferenze Consiglieri'!AG:AG)</f>
        <v>61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30" t="s">
        <v>194</v>
      </c>
      <c r="B66" s="2"/>
      <c r="C66" s="6">
        <f>SUMIF('Preferenze Consiglieri'!B:B,LEFT(A66,LEN('Preferenze Consiglieri'!B66)),'Preferenze Consiglieri'!AG:AG)</f>
        <v>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30" t="s">
        <v>195</v>
      </c>
      <c r="B67" s="2"/>
      <c r="C67" s="6">
        <f>SUMIF('Preferenze Consiglieri'!B:B,LEFT(A67,LEN('Preferenze Consiglieri'!B67)),'Preferenze Consiglieri'!AG:AG)</f>
        <v>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30" t="s">
        <v>196</v>
      </c>
      <c r="B68" s="2"/>
      <c r="C68" s="6">
        <f>SUMIF('Preferenze Consiglieri'!B:B,LEFT(A68,LEN('Preferenze Consiglieri'!B68)),'Preferenze Consiglieri'!AG:AG)</f>
        <v>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30" t="s">
        <v>197</v>
      </c>
      <c r="B69" s="2"/>
      <c r="C69" s="6">
        <f>SUMIF('Preferenze Consiglieri'!B:B,LEFT(A69,LEN('Preferenze Consiglieri'!B69)),'Preferenze Consiglieri'!AG:AG)</f>
        <v>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30" t="s">
        <v>198</v>
      </c>
      <c r="B70" s="2"/>
      <c r="C70" s="6">
        <f>SUMIF('Preferenze Consiglieri'!B:B,LEFT(A70,LEN('Preferenze Consiglieri'!B70)),'Preferenze Consiglieri'!AG:AG)</f>
        <v>53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30" t="s">
        <v>199</v>
      </c>
      <c r="B71" s="2"/>
      <c r="C71" s="6">
        <f>SUMIF('Preferenze Consiglieri'!B:B,LEFT(A71,LEN('Preferenze Consiglieri'!B71)),'Preferenze Consiglieri'!AG:AG)</f>
        <v>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30" t="s">
        <v>200</v>
      </c>
      <c r="B72" s="2"/>
      <c r="C72" s="6">
        <f>SUMIF('Preferenze Consiglieri'!B:B,LEFT(A72,LEN('Preferenze Consiglieri'!B72)),'Preferenze Consiglieri'!AG:AG)</f>
        <v>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30" t="s">
        <v>201</v>
      </c>
      <c r="B73" s="2"/>
      <c r="C73" s="6">
        <f>SUMIF('Preferenze Consiglieri'!B:B,LEFT(A73,LEN('Preferenze Consiglieri'!B73)),'Preferenze Consiglieri'!AG:AG)</f>
        <v>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30" t="s">
        <v>202</v>
      </c>
      <c r="B74" s="2"/>
      <c r="C74" s="6">
        <f>SUMIF('Preferenze Consiglieri'!B:B,LEFT(A74,LEN('Preferenze Consiglieri'!B74)),'Preferenze Consiglieri'!AG:AG)</f>
        <v>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30" t="s">
        <v>203</v>
      </c>
      <c r="B75" s="2"/>
      <c r="C75" s="6">
        <f>SUMIF('Preferenze Consiglieri'!B:B,LEFT(A75,LEN('Preferenze Consiglieri'!B75)),'Preferenze Consiglieri'!AG:AG)</f>
        <v>368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30" t="s">
        <v>204</v>
      </c>
      <c r="B76" s="2"/>
      <c r="C76" s="6">
        <f>SUMIF('Preferenze Consiglieri'!B:B,LEFT(A76,LEN('Preferenze Consiglieri'!B76)),'Preferenze Consiglieri'!AG:AG)</f>
        <v>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30" t="s">
        <v>205</v>
      </c>
      <c r="B77" s="2"/>
      <c r="C77" s="6">
        <f>SUMIF('Preferenze Consiglieri'!B:B,LEFT(A77,LEN('Preferenze Consiglieri'!B77)),'Preferenze Consiglieri'!AG:AG)</f>
        <v>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30" t="s">
        <v>206</v>
      </c>
      <c r="B78" s="2"/>
      <c r="C78" s="6">
        <f>SUMIF('Preferenze Consiglieri'!B:B,LEFT(A78,LEN('Preferenze Consiglieri'!B78)),'Preferenze Consiglieri'!AG:AG)</f>
        <v>13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30" t="s">
        <v>207</v>
      </c>
      <c r="B79" s="2"/>
      <c r="C79" s="6">
        <f>SUMIF('Preferenze Consiglieri'!B:B,LEFT(A79,LEN('Preferenze Consiglieri'!B79)),'Preferenze Consiglieri'!AG:AG)</f>
        <v>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30" t="s">
        <v>208</v>
      </c>
      <c r="B80" s="2"/>
      <c r="C80" s="6">
        <f>SUMIF('Preferenze Consiglieri'!B:B,LEFT(A80,LEN('Preferenze Consiglieri'!B80)),'Preferenze Consiglieri'!AG:AG)</f>
        <v>159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30" t="s">
        <v>209</v>
      </c>
      <c r="B81" s="2"/>
      <c r="C81" s="6">
        <f>SUMIF('Preferenze Consiglieri'!B:B,LEFT(A81,LEN('Preferenze Consiglieri'!B81)),'Preferenze Consiglieri'!AG:AG)</f>
        <v>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31" t="s">
        <v>210</v>
      </c>
      <c r="B82" s="2"/>
      <c r="C82" s="6">
        <f>SUMIF('Preferenze Consiglieri'!B:B,LEFT(A82,LEN('Preferenze Consiglieri'!B82)),'Preferenze Consiglieri'!AG:AG)</f>
        <v>28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31" t="s">
        <v>211</v>
      </c>
      <c r="B83" s="2"/>
      <c r="C83" s="6">
        <f>SUMIF('Preferenze Consiglieri'!B:B,LEFT(A83,LEN('Preferenze Consiglieri'!B83)),'Preferenze Consiglieri'!AG:AG)</f>
        <v>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31" t="s">
        <v>212</v>
      </c>
      <c r="B84" s="2"/>
      <c r="C84" s="6">
        <f>SUMIF('Preferenze Consiglieri'!B:B,LEFT(A84,LEN('Preferenze Consiglieri'!B84)),'Preferenze Consiglieri'!AG:AG)</f>
        <v>12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31" t="s">
        <v>213</v>
      </c>
      <c r="B85" s="2"/>
      <c r="C85" s="6">
        <f>SUMIF('Preferenze Consiglieri'!B:B,LEFT(A85,LEN('Preferenze Consiglieri'!B85)),'Preferenze Consiglieri'!AG:AG)</f>
        <v>42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31" t="s">
        <v>214</v>
      </c>
      <c r="B86" s="2"/>
      <c r="C86" s="6">
        <f>SUMIF('Preferenze Consiglieri'!B:B,LEFT(A86,LEN('Preferenze Consiglieri'!B86)),'Preferenze Consiglieri'!AG:AG)</f>
        <v>180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31" t="s">
        <v>215</v>
      </c>
      <c r="B87" s="2"/>
      <c r="C87" s="6">
        <f>SUMIF('Preferenze Consiglieri'!B:B,LEFT(A87,LEN('Preferenze Consiglieri'!B87)),'Preferenze Consiglieri'!AG:AG)</f>
        <v>1000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31" t="s">
        <v>216</v>
      </c>
      <c r="B88" s="2"/>
      <c r="C88" s="6">
        <f>SUMIF('Preferenze Consiglieri'!B:B,LEFT(A88,LEN('Preferenze Consiglieri'!B88)),'Preferenze Consiglieri'!AG:AG)</f>
        <v>51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31" t="s">
        <v>217</v>
      </c>
      <c r="B89" s="2"/>
      <c r="C89" s="6">
        <f>SUMIF('Preferenze Consiglieri'!B:B,LEFT(A89,LEN('Preferenze Consiglieri'!B89)),'Preferenze Consiglieri'!AG:AG)</f>
        <v>10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31" t="s">
        <v>218</v>
      </c>
      <c r="B90" s="2"/>
      <c r="C90" s="6">
        <f>SUMIF('Preferenze Consiglieri'!B:B,LEFT(A90,LEN('Preferenze Consiglieri'!B90)),'Preferenze Consiglieri'!AG:AG)</f>
        <v>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31" t="s">
        <v>219</v>
      </c>
      <c r="B91" s="2"/>
      <c r="C91" s="6">
        <f>SUMIF('Preferenze Consiglieri'!B:B,LEFT(A91,LEN('Preferenze Consiglieri'!B91)),'Preferenze Consiglieri'!AG:AG)</f>
        <v>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31" t="s">
        <v>220</v>
      </c>
      <c r="B92" s="2"/>
      <c r="C92" s="6">
        <f>SUMIF('Preferenze Consiglieri'!B:B,LEFT(A92,LEN('Preferenze Consiglieri'!B92)),'Preferenze Consiglieri'!AG:AG)</f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31" t="s">
        <v>221</v>
      </c>
      <c r="B93" s="2"/>
      <c r="C93" s="6">
        <f>SUMIF('Preferenze Consiglieri'!B:B,LEFT(A93,LEN('Preferenze Consiglieri'!B93)),'Preferenze Consiglieri'!AG:AG)</f>
        <v>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31" t="s">
        <v>222</v>
      </c>
      <c r="B94" s="2"/>
      <c r="C94" s="6">
        <f>SUMIF('Preferenze Consiglieri'!B:B,LEFT(A94,LEN('Preferenze Consiglieri'!B94)),'Preferenze Consiglieri'!AG:AG)</f>
        <v>35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31" t="s">
        <v>223</v>
      </c>
      <c r="B95" s="2"/>
      <c r="C95" s="6">
        <f>SUMIF('Preferenze Consiglieri'!B:B,LEFT(A95,LEN('Preferenze Consiglieri'!B95)),'Preferenze Consiglieri'!AG:AG)</f>
        <v>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31" t="s">
        <v>224</v>
      </c>
      <c r="B96" s="2"/>
      <c r="C96" s="6">
        <f>SUMIF('Preferenze Consiglieri'!B:B,LEFT(A96,LEN('Preferenze Consiglieri'!B96)),'Preferenze Consiglieri'!AG:AG)</f>
        <v>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31" t="s">
        <v>225</v>
      </c>
      <c r="B97" s="2"/>
      <c r="C97" s="6">
        <f>SUMIF('Preferenze Consiglieri'!B:B,LEFT(A97,LEN('Preferenze Consiglieri'!B97)),'Preferenze Consiglieri'!AG:AG)</f>
        <v>18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31" t="s">
        <v>226</v>
      </c>
      <c r="B98" s="2"/>
      <c r="C98" s="6">
        <f>SUMIF('Preferenze Consiglieri'!B:B,LEFT(A98,LEN('Preferenze Consiglieri'!B98)),'Preferenze Consiglieri'!AG:AG)</f>
        <v>1002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31" t="s">
        <v>227</v>
      </c>
      <c r="B99" s="2"/>
      <c r="C99" s="6">
        <f>SUMIF('Preferenze Consiglieri'!B:B,LEFT(A99,LEN('Preferenze Consiglieri'!B99)),'Preferenze Consiglieri'!AG:AG)</f>
        <v>83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31" t="s">
        <v>228</v>
      </c>
      <c r="B100" s="2"/>
      <c r="C100" s="6">
        <f>SUMIF('Preferenze Consiglieri'!B:B,LEFT(A100,LEN('Preferenze Consiglieri'!B100)),'Preferenze Consiglieri'!AG:AG)</f>
        <v>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31" t="s">
        <v>229</v>
      </c>
      <c r="B101" s="2"/>
      <c r="C101" s="6">
        <f>SUMIF('Preferenze Consiglieri'!B:B,LEFT(A101,LEN('Preferenze Consiglieri'!B101)),'Preferenze Consiglieri'!AG:AG)</f>
        <v>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31" t="s">
        <v>230</v>
      </c>
      <c r="B102" s="2"/>
      <c r="C102" s="6">
        <f>SUMIF('Preferenze Consiglieri'!B:B,LEFT(A102,LEN('Preferenze Consiglieri'!B102)),'Preferenze Consiglieri'!AG:AG)</f>
        <v>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31" t="s">
        <v>231</v>
      </c>
      <c r="B103" s="2"/>
      <c r="C103" s="6">
        <f>SUMIF('Preferenze Consiglieri'!B:B,LEFT(A103,LEN('Preferenze Consiglieri'!B103)),'Preferenze Consiglieri'!AG:AG)</f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31" t="s">
        <v>232</v>
      </c>
      <c r="B104" s="2"/>
      <c r="C104" s="6">
        <f>SUMIF('Preferenze Consiglieri'!B:B,LEFT(A104,LEN('Preferenze Consiglieri'!B104)),'Preferenze Consiglieri'!AG:AG)</f>
        <v>30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31" t="s">
        <v>233</v>
      </c>
      <c r="B105" s="2"/>
      <c r="C105" s="6">
        <f>SUMIF('Preferenze Consiglieri'!B:B,LEFT(A105,LEN('Preferenze Consiglieri'!B105)),'Preferenze Consiglieri'!AG:AG)</f>
        <v>17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31" t="s">
        <v>234</v>
      </c>
      <c r="B106" s="2"/>
      <c r="C106" s="6">
        <f>SUMIF('Preferenze Consiglieri'!B:B,LEFT(A106,LEN('Preferenze Consiglieri'!B106)),'Preferenze Consiglieri'!AG:AG)</f>
        <v>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31" t="s">
        <v>235</v>
      </c>
      <c r="B107" s="2"/>
      <c r="C107" s="6">
        <f>SUMIF('Preferenze Consiglieri'!B:B,LEFT(A107,LEN('Preferenze Consiglieri'!B107)),'Preferenze Consiglieri'!AG:AG)</f>
        <v>13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31" t="s">
        <v>236</v>
      </c>
      <c r="B108" s="2"/>
      <c r="C108" s="6">
        <f>SUMIF('Preferenze Consiglieri'!B:B,LEFT(A108,LEN('Preferenze Consiglieri'!B108)),'Preferenze Consiglieri'!AG:AG)</f>
        <v>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32" t="s">
        <v>237</v>
      </c>
      <c r="B109" s="2"/>
      <c r="C109" s="6">
        <f>SUMIF('Preferenze Consiglieri'!B:B,LEFT(A109,LEN('Preferenze Consiglieri'!B109)),'Preferenze Consiglieri'!AG:AG)</f>
        <v>298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32" t="s">
        <v>238</v>
      </c>
      <c r="B110" s="2"/>
      <c r="C110" s="6">
        <f>SUMIF('Preferenze Consiglieri'!B:B,LEFT(A110,LEN('Preferenze Consiglieri'!B110)),'Preferenze Consiglieri'!AG:AG)</f>
        <v>58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32" t="s">
        <v>239</v>
      </c>
      <c r="B111" s="2"/>
      <c r="C111" s="6">
        <f>SUMIF('Preferenze Consiglieri'!B:B,LEFT(A111,LEN('Preferenze Consiglieri'!B111)),'Preferenze Consiglieri'!AG:AG)</f>
        <v>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32" t="s">
        <v>240</v>
      </c>
      <c r="B112" s="2"/>
      <c r="C112" s="6">
        <f>SUMIF('Preferenze Consiglieri'!B:B,LEFT(A112,LEN('Preferenze Consiglieri'!B112)),'Preferenze Consiglieri'!AG:AG)</f>
        <v>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32" t="s">
        <v>241</v>
      </c>
      <c r="B113" s="2"/>
      <c r="C113" s="6">
        <f>SUMIF('Preferenze Consiglieri'!B:B,LEFT(A113,LEN('Preferenze Consiglieri'!B113)),'Preferenze Consiglieri'!AG:AG)</f>
        <v>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32" t="s">
        <v>242</v>
      </c>
      <c r="B114" s="2"/>
      <c r="C114" s="6">
        <f>SUMIF('Preferenze Consiglieri'!B:B,LEFT(A114,LEN('Preferenze Consiglieri'!B114)),'Preferenze Consiglieri'!AG:AG)</f>
        <v>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32" t="s">
        <v>243</v>
      </c>
      <c r="B115" s="2"/>
      <c r="C115" s="6">
        <f>SUMIF('Preferenze Consiglieri'!B:B,LEFT(A115,LEN('Preferenze Consiglieri'!B115)),'Preferenze Consiglieri'!AG:AG)</f>
        <v>0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32" t="s">
        <v>244</v>
      </c>
      <c r="B116" s="2"/>
      <c r="C116" s="6">
        <f>SUMIF('Preferenze Consiglieri'!B:B,LEFT(A116,LEN('Preferenze Consiglieri'!B116)),'Preferenze Consiglieri'!AG:AG)</f>
        <v>14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32" t="s">
        <v>245</v>
      </c>
      <c r="B117" s="2"/>
      <c r="C117" s="6">
        <f>SUMIF('Preferenze Consiglieri'!B:B,LEFT(A117,LEN('Preferenze Consiglieri'!B117)),'Preferenze Consiglieri'!AG:AG)</f>
        <v>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32" t="s">
        <v>246</v>
      </c>
      <c r="B118" s="2"/>
      <c r="C118" s="6">
        <f>SUMIF('Preferenze Consiglieri'!B:B,LEFT(A118,LEN('Preferenze Consiglieri'!B118)),'Preferenze Consiglieri'!AG:AG)</f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32" t="s">
        <v>247</v>
      </c>
      <c r="B119" s="2"/>
      <c r="C119" s="6">
        <f>SUMIF('Preferenze Consiglieri'!B:B,LEFT(A119,LEN('Preferenze Consiglieri'!B119)),'Preferenze Consiglieri'!AG:AG)</f>
        <v>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32" t="s">
        <v>248</v>
      </c>
      <c r="B120" s="2"/>
      <c r="C120" s="6">
        <f>SUMIF('Preferenze Consiglieri'!B:B,LEFT(A120,LEN('Preferenze Consiglieri'!B120)),'Preferenze Consiglieri'!AG:AG)</f>
        <v>84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32" t="s">
        <v>249</v>
      </c>
      <c r="B121" s="2"/>
      <c r="C121" s="6">
        <f>SUMIF('Preferenze Consiglieri'!B:B,LEFT(A121,LEN('Preferenze Consiglieri'!B121)),'Preferenze Consiglieri'!AG:AG)</f>
        <v>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32" t="s">
        <v>250</v>
      </c>
      <c r="B122" s="2"/>
      <c r="C122" s="6">
        <f>SUMIF('Preferenze Consiglieri'!B:B,LEFT(A122,LEN('Preferenze Consiglieri'!B122)),'Preferenze Consiglieri'!AG:AG)</f>
        <v>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32" t="s">
        <v>251</v>
      </c>
      <c r="B123" s="2"/>
      <c r="C123" s="6">
        <f>SUMIF('Preferenze Consiglieri'!B:B,LEFT(A123,LEN('Preferenze Consiglieri'!B123)),'Preferenze Consiglieri'!AG:AG)</f>
        <v>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32" t="s">
        <v>252</v>
      </c>
      <c r="B124" s="2"/>
      <c r="C124" s="6">
        <f>SUMIF('Preferenze Consiglieri'!B:B,LEFT(A124,LEN('Preferenze Consiglieri'!B124)),'Preferenze Consiglieri'!AG:AG)</f>
        <v>29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32" t="s">
        <v>253</v>
      </c>
      <c r="B125" s="2"/>
      <c r="C125" s="6">
        <f>SUMIF('Preferenze Consiglieri'!B:B,LEFT(A125,LEN('Preferenze Consiglieri'!B125)),'Preferenze Consiglieri'!AG:AG)</f>
        <v>238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32" t="s">
        <v>254</v>
      </c>
      <c r="B126" s="2"/>
      <c r="C126" s="6">
        <f>SUMIF('Preferenze Consiglieri'!B:B,LEFT(A126,LEN('Preferenze Consiglieri'!B126)),'Preferenze Consiglieri'!AG:AG)</f>
        <v>117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32" t="s">
        <v>255</v>
      </c>
      <c r="B127" s="2"/>
      <c r="C127" s="6">
        <f>SUMIF('Preferenze Consiglieri'!B:B,LEFT(A127,LEN('Preferenze Consiglieri'!B127)),'Preferenze Consiglieri'!AG:AG)</f>
        <v>6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32" t="s">
        <v>256</v>
      </c>
      <c r="B128" s="2"/>
      <c r="C128" s="6">
        <f>SUMIF('Preferenze Consiglieri'!B:B,LEFT(A128,LEN('Preferenze Consiglieri'!B128)),'Preferenze Consiglieri'!AG:AG)</f>
        <v>6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32" t="s">
        <v>257</v>
      </c>
      <c r="B129" s="2"/>
      <c r="C129" s="6">
        <f>SUMIF('Preferenze Consiglieri'!B:B,LEFT(A129,LEN('Preferenze Consiglieri'!B129)),'Preferenze Consiglieri'!AG:AG)</f>
        <v>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32" t="s">
        <v>258</v>
      </c>
      <c r="B130" s="2"/>
      <c r="C130" s="6">
        <f>SUMIF('Preferenze Consiglieri'!B:B,LEFT(A130,LEN('Preferenze Consiglieri'!B130)),'Preferenze Consiglieri'!AG:AG)</f>
        <v>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32" t="s">
        <v>259</v>
      </c>
      <c r="B131" s="2"/>
      <c r="C131" s="6">
        <f>SUMIF('Preferenze Consiglieri'!B:B,LEFT(A131,LEN('Preferenze Consiglieri'!B131)),'Preferenze Consiglieri'!AG:AG)</f>
        <v>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32" t="s">
        <v>260</v>
      </c>
      <c r="B132" s="2"/>
      <c r="C132" s="6">
        <f>SUMIF('Preferenze Consiglieri'!B:B,LEFT(A132,LEN('Preferenze Consiglieri'!B132)),'Preferenze Consiglieri'!AG:AG)</f>
        <v>297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32" t="s">
        <v>261</v>
      </c>
      <c r="B133" s="2"/>
      <c r="C133" s="6">
        <f>SUMIF('Preferenze Consiglieri'!B:B,LEFT(A133,LEN('Preferenze Consiglieri'!B133)),'Preferenze Consiglieri'!AG:AG)</f>
        <v>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32" t="s">
        <v>262</v>
      </c>
      <c r="B134" s="2"/>
      <c r="C134" s="6">
        <f>SUMIF('Preferenze Consiglieri'!B:B,LEFT(A134,LEN('Preferenze Consiglieri'!B134)),'Preferenze Consiglieri'!AG:AG)</f>
        <v>23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32" t="s">
        <v>263</v>
      </c>
      <c r="B135" s="2"/>
      <c r="C135" s="6">
        <f>SUMIF('Preferenze Consiglieri'!B:B,LEFT(A135,LEN('Preferenze Consiglieri'!B135)),'Preferenze Consiglieri'!AG:AG)</f>
        <v>306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33" t="s">
        <v>264</v>
      </c>
      <c r="B136" s="2"/>
      <c r="C136" s="6">
        <f>SUMIF('Preferenze Consiglieri'!B:B,LEFT(A136,LEN('Preferenze Consiglieri'!B136)),'Preferenze Consiglieri'!AG:AG)</f>
        <v>6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33" t="s">
        <v>265</v>
      </c>
      <c r="B137" s="2"/>
      <c r="C137" s="6">
        <f>SUMIF('Preferenze Consiglieri'!B:B,LEFT(A137,LEN('Preferenze Consiglieri'!B137)),'Preferenze Consiglieri'!AG:AG)</f>
        <v>11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33" t="s">
        <v>266</v>
      </c>
      <c r="B138" s="2"/>
      <c r="C138" s="6">
        <f>SUMIF('Preferenze Consiglieri'!B:B,LEFT(A138,LEN('Preferenze Consiglieri'!B138)),'Preferenze Consiglieri'!AG:AG)</f>
        <v>13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33" t="s">
        <v>267</v>
      </c>
      <c r="B139" s="2"/>
      <c r="C139" s="6">
        <f>SUMIF('Preferenze Consiglieri'!B:B,LEFT(A139,LEN('Preferenze Consiglieri'!B139)),'Preferenze Consiglieri'!AG:AG)</f>
        <v>14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33" t="s">
        <v>268</v>
      </c>
      <c r="B140" s="2"/>
      <c r="C140" s="6">
        <f>SUMIF('Preferenze Consiglieri'!B:B,LEFT(A140,LEN('Preferenze Consiglieri'!B140)),'Preferenze Consiglieri'!AG:AG)</f>
        <v>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33" t="s">
        <v>269</v>
      </c>
      <c r="B141" s="2"/>
      <c r="C141" s="6">
        <f>SUMIF('Preferenze Consiglieri'!B:B,LEFT(A141,LEN('Preferenze Consiglieri'!B141)),'Preferenze Consiglieri'!AG:AG)</f>
        <v>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33" t="s">
        <v>270</v>
      </c>
      <c r="B142" s="2"/>
      <c r="C142" s="6">
        <f>SUMIF('Preferenze Consiglieri'!B:B,LEFT(A142,LEN('Preferenze Consiglieri'!B142)),'Preferenze Consiglieri'!AG:AG)</f>
        <v>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33" t="s">
        <v>271</v>
      </c>
      <c r="B143" s="2"/>
      <c r="C143" s="6">
        <f>SUMIF('Preferenze Consiglieri'!B:B,LEFT(A143,LEN('Preferenze Consiglieri'!B143)),'Preferenze Consiglieri'!AG:AG)</f>
        <v>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33" t="s">
        <v>272</v>
      </c>
      <c r="B144" s="2"/>
      <c r="C144" s="6">
        <f>SUMIF('Preferenze Consiglieri'!B:B,LEFT(A144,LEN('Preferenze Consiglieri'!B144)),'Preferenze Consiglieri'!AG:AG)</f>
        <v>150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33" t="s">
        <v>273</v>
      </c>
      <c r="B145" s="2"/>
      <c r="C145" s="6">
        <f>SUMIF('Preferenze Consiglieri'!B:B,LEFT(A145,LEN('Preferenze Consiglieri'!B145)),'Preferenze Consiglieri'!AG:AG)</f>
        <v>5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33" t="s">
        <v>274</v>
      </c>
      <c r="B146" s="2"/>
      <c r="C146" s="6">
        <f>SUMIF('Preferenze Consiglieri'!B:B,LEFT(A146,LEN('Preferenze Consiglieri'!B146)),'Preferenze Consiglieri'!AG:AG)</f>
        <v>3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33" t="s">
        <v>275</v>
      </c>
      <c r="B147" s="2"/>
      <c r="C147" s="6">
        <f>SUMIF('Preferenze Consiglieri'!B:B,LEFT(A147,LEN('Preferenze Consiglieri'!B147)),'Preferenze Consiglieri'!AG:AG)</f>
        <v>41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33" t="s">
        <v>276</v>
      </c>
      <c r="B148" s="2"/>
      <c r="C148" s="6">
        <f>SUMIF('Preferenze Consiglieri'!B:B,LEFT(A148,LEN('Preferenze Consiglieri'!B148)),'Preferenze Consiglieri'!AG:AG)</f>
        <v>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33" t="s">
        <v>277</v>
      </c>
      <c r="B149" s="2"/>
      <c r="C149" s="6">
        <f>SUMIF('Preferenze Consiglieri'!B:B,LEFT(A149,LEN('Preferenze Consiglieri'!B149)),'Preferenze Consiglieri'!AG:AG)</f>
        <v>5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33" t="s">
        <v>278</v>
      </c>
      <c r="B150" s="2"/>
      <c r="C150" s="6">
        <f>SUMIF('Preferenze Consiglieri'!B:B,LEFT(A150,LEN('Preferenze Consiglieri'!B150)),'Preferenze Consiglieri'!AG:AG)</f>
        <v>126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33" t="s">
        <v>279</v>
      </c>
      <c r="B151" s="2"/>
      <c r="C151" s="6">
        <f>SUMIF('Preferenze Consiglieri'!B:B,LEFT(A151,LEN('Preferenze Consiglieri'!B151)),'Preferenze Consiglieri'!AG:AG)</f>
        <v>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33" t="s">
        <v>280</v>
      </c>
      <c r="B152" s="2"/>
      <c r="C152" s="6">
        <f>SUMIF('Preferenze Consiglieri'!B:B,LEFT(A152,LEN('Preferenze Consiglieri'!B152)),'Preferenze Consiglieri'!AG:AG)</f>
        <v>262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33" t="s">
        <v>281</v>
      </c>
      <c r="B153" s="2"/>
      <c r="C153" s="6">
        <f>SUMIF('Preferenze Consiglieri'!B:B,LEFT(A153,LEN('Preferenze Consiglieri'!B153)),'Preferenze Consiglieri'!AG:AG)</f>
        <v>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33" t="s">
        <v>282</v>
      </c>
      <c r="B154" s="2"/>
      <c r="C154" s="6">
        <f>SUMIF('Preferenze Consiglieri'!B:B,LEFT(A154,LEN('Preferenze Consiglieri'!B154)),'Preferenze Consiglieri'!AG:AG)</f>
        <v>0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33" t="s">
        <v>283</v>
      </c>
      <c r="B155" s="2"/>
      <c r="C155" s="6">
        <f>SUMIF('Preferenze Consiglieri'!B:B,LEFT(A155,LEN('Preferenze Consiglieri'!B155)),'Preferenze Consiglieri'!AG:AG)</f>
        <v>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33" t="s">
        <v>284</v>
      </c>
      <c r="B156" s="2"/>
      <c r="C156" s="6">
        <f>SUMIF('Preferenze Consiglieri'!B:B,LEFT(A156,LEN('Preferenze Consiglieri'!B156)),'Preferenze Consiglieri'!AG:AG)</f>
        <v>26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33" t="s">
        <v>285</v>
      </c>
      <c r="B157" s="2"/>
      <c r="C157" s="6">
        <f>SUMIF('Preferenze Consiglieri'!B:B,LEFT(A157,LEN('Preferenze Consiglieri'!B157)),'Preferenze Consiglieri'!AG:AG)</f>
        <v>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33" t="s">
        <v>286</v>
      </c>
      <c r="B158" s="2"/>
      <c r="C158" s="6">
        <f>SUMIF('Preferenze Consiglieri'!B:B,LEFT(A158,LEN('Preferenze Consiglieri'!B158)),'Preferenze Consiglieri'!AG:AG)</f>
        <v>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33" t="s">
        <v>287</v>
      </c>
      <c r="B159" s="2"/>
      <c r="C159" s="6">
        <f>SUMIF('Preferenze Consiglieri'!B:B,LEFT(A159,LEN('Preferenze Consiglieri'!B159)),'Preferenze Consiglieri'!AG:AG)</f>
        <v>36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33" t="s">
        <v>288</v>
      </c>
      <c r="B160" s="2"/>
      <c r="C160" s="6">
        <f>SUMIF('Preferenze Consiglieri'!B:B,LEFT(A160,LEN('Preferenze Consiglieri'!B160)),'Preferenze Consiglieri'!AG:AG)</f>
        <v>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33" t="s">
        <v>289</v>
      </c>
      <c r="B161" s="2"/>
      <c r="C161" s="6">
        <f>SUMIF('Preferenze Consiglieri'!B:B,LEFT(A161,LEN('Preferenze Consiglieri'!B161)),'Preferenze Consiglieri'!AG:AG)</f>
        <v>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33" t="s">
        <v>290</v>
      </c>
      <c r="B162" s="2"/>
      <c r="C162" s="6">
        <f>SUMIF('Preferenze Consiglieri'!B:B,LEFT(A162,LEN('Preferenze Consiglieri'!B162)),'Preferenze Consiglieri'!AG:AG)</f>
        <v>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34" t="s">
        <v>291</v>
      </c>
      <c r="B163" s="2"/>
      <c r="C163" s="6">
        <f>SUMIF('Preferenze Consiglieri'!B:B,LEFT(A163,LEN('Preferenze Consiglieri'!B163)),'Preferenze Consiglieri'!AG:AG)</f>
        <v>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34" t="s">
        <v>292</v>
      </c>
      <c r="B164" s="2"/>
      <c r="C164" s="6">
        <f>SUMIF('Preferenze Consiglieri'!B:B,LEFT(A164,LEN('Preferenze Consiglieri'!B164)),'Preferenze Consiglieri'!AG:AG)</f>
        <v>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34" t="s">
        <v>293</v>
      </c>
      <c r="B165" s="2"/>
      <c r="C165" s="6">
        <f>SUMIF('Preferenze Consiglieri'!B:B,LEFT(A165,LEN('Preferenze Consiglieri'!B165)),'Preferenze Consiglieri'!AG:AG)</f>
        <v>27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34" t="s">
        <v>294</v>
      </c>
      <c r="B166" s="2"/>
      <c r="C166" s="6">
        <f>SUMIF('Preferenze Consiglieri'!B:B,LEFT(A166,LEN('Preferenze Consiglieri'!B166)),'Preferenze Consiglieri'!AG:AG)</f>
        <v>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34" t="s">
        <v>295</v>
      </c>
      <c r="B167" s="2"/>
      <c r="C167" s="6">
        <f>SUMIF('Preferenze Consiglieri'!B:B,LEFT(A167,LEN('Preferenze Consiglieri'!B167)),'Preferenze Consiglieri'!AG:AG)</f>
        <v>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34" t="s">
        <v>296</v>
      </c>
      <c r="B168" s="2"/>
      <c r="C168" s="6">
        <f>SUMIF('Preferenze Consiglieri'!B:B,LEFT(A168,LEN('Preferenze Consiglieri'!B168)),'Preferenze Consiglieri'!AG:AG)</f>
        <v>1045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34" t="s">
        <v>297</v>
      </c>
      <c r="B169" s="2"/>
      <c r="C169" s="6">
        <f>SUMIF('Preferenze Consiglieri'!B:B,LEFT(A169,LEN('Preferenze Consiglieri'!B169)),'Preferenze Consiglieri'!AG:AG)</f>
        <v>15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34" t="s">
        <v>298</v>
      </c>
      <c r="B170" s="2"/>
      <c r="C170" s="6">
        <f>SUMIF('Preferenze Consiglieri'!B:B,LEFT(A170,LEN('Preferenze Consiglieri'!B170)),'Preferenze Consiglieri'!AG:AG)</f>
        <v>2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34" t="s">
        <v>299</v>
      </c>
      <c r="B171" s="2"/>
      <c r="C171" s="6">
        <f>SUMIF('Preferenze Consiglieri'!B:B,LEFT(A171,LEN('Preferenze Consiglieri'!B171)),'Preferenze Consiglieri'!AG:AG)</f>
        <v>2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34" t="s">
        <v>300</v>
      </c>
      <c r="B172" s="2"/>
      <c r="C172" s="6">
        <f>SUMIF('Preferenze Consiglieri'!B:B,LEFT(A172,LEN('Preferenze Consiglieri'!B172)),'Preferenze Consiglieri'!AG:AG)</f>
        <v>1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34" t="s">
        <v>301</v>
      </c>
      <c r="B173" s="2"/>
      <c r="C173" s="6">
        <f>SUMIF('Preferenze Consiglieri'!B:B,LEFT(A173,LEN('Preferenze Consiglieri'!B173)),'Preferenze Consiglieri'!AG:AG)</f>
        <v>2</v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34" t="s">
        <v>302</v>
      </c>
      <c r="B174" s="2"/>
      <c r="C174" s="6">
        <f>SUMIF('Preferenze Consiglieri'!B:B,LEFT(A174,LEN('Preferenze Consiglieri'!B174)),'Preferenze Consiglieri'!AG:AG)</f>
        <v>29</v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34" t="s">
        <v>303</v>
      </c>
      <c r="B175" s="2"/>
      <c r="C175" s="6">
        <f>SUMIF('Preferenze Consiglieri'!B:B,LEFT(A175,LEN('Preferenze Consiglieri'!B175)),'Preferenze Consiglieri'!AG:AG)</f>
        <v>102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34" t="s">
        <v>304</v>
      </c>
      <c r="B176" s="2"/>
      <c r="C176" s="6">
        <f>SUMIF('Preferenze Consiglieri'!B:B,LEFT(A176,LEN('Preferenze Consiglieri'!B176)),'Preferenze Consiglieri'!AG:AG)</f>
        <v>21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34" t="s">
        <v>305</v>
      </c>
      <c r="B177" s="2"/>
      <c r="C177" s="6">
        <f>SUMIF('Preferenze Consiglieri'!B:B,LEFT(A177,LEN('Preferenze Consiglieri'!B177)),'Preferenze Consiglieri'!AG:AG)</f>
        <v>0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34" t="s">
        <v>306</v>
      </c>
      <c r="B178" s="2"/>
      <c r="C178" s="6">
        <f>SUMIF('Preferenze Consiglieri'!B:B,LEFT(A178,LEN('Preferenze Consiglieri'!B178)),'Preferenze Consiglieri'!AG:AG)</f>
        <v>0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34" t="s">
        <v>307</v>
      </c>
      <c r="B179" s="2"/>
      <c r="C179" s="6">
        <f>SUMIF('Preferenze Consiglieri'!B:B,LEFT(A179,LEN('Preferenze Consiglieri'!B179)),'Preferenze Consiglieri'!AG:AG)</f>
        <v>0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34" t="s">
        <v>308</v>
      </c>
      <c r="B180" s="2"/>
      <c r="C180" s="6">
        <f>SUMIF('Preferenze Consiglieri'!B:B,LEFT(A180,LEN('Preferenze Consiglieri'!B180)),'Preferenze Consiglieri'!AG:AG)</f>
        <v>0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34" t="s">
        <v>309</v>
      </c>
      <c r="B181" s="2"/>
      <c r="C181" s="6">
        <f>SUMIF('Preferenze Consiglieri'!B:B,LEFT(A181,LEN('Preferenze Consiglieri'!B181)),'Preferenze Consiglieri'!AG:AG)</f>
        <v>3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34" t="s">
        <v>310</v>
      </c>
      <c r="B182" s="2"/>
      <c r="C182" s="6">
        <f>SUMIF('Preferenze Consiglieri'!B:B,LEFT(A182,LEN('Preferenze Consiglieri'!B182)),'Preferenze Consiglieri'!AG:AG)</f>
        <v>34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34" t="s">
        <v>311</v>
      </c>
      <c r="B183" s="2"/>
      <c r="C183" s="6">
        <f>SUMIF('Preferenze Consiglieri'!B:B,LEFT(A183,LEN('Preferenze Consiglieri'!B183)),'Preferenze Consiglieri'!AG:AG)</f>
        <v>8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34" t="s">
        <v>312</v>
      </c>
      <c r="B184" s="2"/>
      <c r="C184" s="6">
        <f>SUMIF('Preferenze Consiglieri'!B:B,LEFT(A184,LEN('Preferenze Consiglieri'!B184)),'Preferenze Consiglieri'!AG:AG)</f>
        <v>54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34" t="s">
        <v>313</v>
      </c>
      <c r="B185" s="2"/>
      <c r="C185" s="6">
        <f>SUMIF('Preferenze Consiglieri'!B:B,LEFT(A185,LEN('Preferenze Consiglieri'!B185)),'Preferenze Consiglieri'!AG:AG)</f>
        <v>0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34" t="s">
        <v>314</v>
      </c>
      <c r="B186" s="2"/>
      <c r="C186" s="6">
        <f>SUMIF('Preferenze Consiglieri'!B:B,LEFT(A186,LEN('Preferenze Consiglieri'!B186)),'Preferenze Consiglieri'!AG:AG)</f>
        <v>2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34" t="s">
        <v>315</v>
      </c>
      <c r="B187" s="2"/>
      <c r="C187" s="6">
        <f>SUMIF('Preferenze Consiglieri'!B:B,LEFT(A187,LEN('Preferenze Consiglieri'!B187)),'Preferenze Consiglieri'!AG:AG)</f>
        <v>13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34" t="s">
        <v>316</v>
      </c>
      <c r="B188" s="2"/>
      <c r="C188" s="6">
        <f>SUMIF('Preferenze Consiglieri'!B:B,LEFT(A188,LEN('Preferenze Consiglieri'!B188)),'Preferenze Consiglieri'!AG:AG)</f>
        <v>2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34" t="s">
        <v>317</v>
      </c>
      <c r="B189" s="2"/>
      <c r="C189" s="6">
        <f>SUMIF('Preferenze Consiglieri'!B:B,LEFT(A189,LEN('Preferenze Consiglieri'!B189)),'Preferenze Consiglieri'!AG:AG)</f>
        <v>0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35" t="s">
        <v>318</v>
      </c>
      <c r="B190" s="2"/>
      <c r="C190" s="6">
        <f>SUMIF('Preferenze Consiglieri'!B:B,LEFT(A190,LEN('Preferenze Consiglieri'!B190)),'Preferenze Consiglieri'!AG:AG)</f>
        <v>76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35" t="s">
        <v>319</v>
      </c>
      <c r="B191" s="2"/>
      <c r="C191" s="6">
        <f>SUMIF('Preferenze Consiglieri'!B:B,LEFT(A191,LEN('Preferenze Consiglieri'!B191)),'Preferenze Consiglieri'!AG:AG)</f>
        <v>9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35" t="s">
        <v>320</v>
      </c>
      <c r="B192" s="2"/>
      <c r="C192" s="6">
        <f>SUMIF('Preferenze Consiglieri'!B:B,LEFT(A192,LEN('Preferenze Consiglieri'!B192)),'Preferenze Consiglieri'!AG:AG)</f>
        <v>11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35" t="s">
        <v>321</v>
      </c>
      <c r="B193" s="2"/>
      <c r="C193" s="6">
        <f>SUMIF('Preferenze Consiglieri'!B:B,LEFT(A193,LEN('Preferenze Consiglieri'!B193)),'Preferenze Consiglieri'!AG:AG)</f>
        <v>6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35" t="s">
        <v>322</v>
      </c>
      <c r="B194" s="2"/>
      <c r="C194" s="6">
        <f>SUMIF('Preferenze Consiglieri'!B:B,LEFT(A194,LEN('Preferenze Consiglieri'!B194)),'Preferenze Consiglieri'!AG:AG)</f>
        <v>41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35" t="s">
        <v>323</v>
      </c>
      <c r="B195" s="2"/>
      <c r="C195" s="6">
        <f>SUMIF('Preferenze Consiglieri'!B:B,LEFT(A195,LEN('Preferenze Consiglieri'!B195)),'Preferenze Consiglieri'!AG:AG)</f>
        <v>5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35" t="s">
        <v>324</v>
      </c>
      <c r="B196" s="2"/>
      <c r="C196" s="6">
        <f>SUMIF('Preferenze Consiglieri'!B:B,LEFT(A196,LEN('Preferenze Consiglieri'!B196)),'Preferenze Consiglieri'!AG:AG)</f>
        <v>0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35" t="s">
        <v>325</v>
      </c>
      <c r="B197" s="2"/>
      <c r="C197" s="6">
        <f>SUMIF('Preferenze Consiglieri'!B:B,LEFT(A197,LEN('Preferenze Consiglieri'!B197)),'Preferenze Consiglieri'!AG:AG)</f>
        <v>8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35" t="s">
        <v>326</v>
      </c>
      <c r="B198" s="2"/>
      <c r="C198" s="6">
        <f>SUMIF('Preferenze Consiglieri'!B:B,LEFT(A198,LEN('Preferenze Consiglieri'!B198)),'Preferenze Consiglieri'!AG:AG)</f>
        <v>101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35" t="s">
        <v>327</v>
      </c>
      <c r="B199" s="2"/>
      <c r="C199" s="6">
        <f>SUMIF('Preferenze Consiglieri'!B:B,LEFT(A199,LEN('Preferenze Consiglieri'!B199)),'Preferenze Consiglieri'!AG:AG)</f>
        <v>37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35" t="s">
        <v>328</v>
      </c>
      <c r="B200" s="2"/>
      <c r="C200" s="6">
        <f>SUMIF('Preferenze Consiglieri'!B:B,LEFT(A200,LEN('Preferenze Consiglieri'!B200)),'Preferenze Consiglieri'!AG:AG)</f>
        <v>6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35" t="s">
        <v>329</v>
      </c>
      <c r="B201" s="2"/>
      <c r="C201" s="6">
        <f>SUMIF('Preferenze Consiglieri'!B:B,LEFT(A201,LEN('Preferenze Consiglieri'!B201)),'Preferenze Consiglieri'!AG:AG)</f>
        <v>29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35" t="s">
        <v>330</v>
      </c>
      <c r="B202" s="2"/>
      <c r="C202" s="6">
        <f>SUMIF('Preferenze Consiglieri'!B:B,LEFT(A202,LEN('Preferenze Consiglieri'!B202)),'Preferenze Consiglieri'!AG:AG)</f>
        <v>6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35" t="s">
        <v>331</v>
      </c>
      <c r="B203" s="2"/>
      <c r="C203" s="6">
        <f>SUMIF('Preferenze Consiglieri'!B:B,LEFT(A203,LEN('Preferenze Consiglieri'!B203)),'Preferenze Consiglieri'!AG:AG)</f>
        <v>3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35" t="s">
        <v>332</v>
      </c>
      <c r="B204" s="2"/>
      <c r="C204" s="6">
        <f>SUMIF('Preferenze Consiglieri'!B:B,LEFT(A204,LEN('Preferenze Consiglieri'!B204)),'Preferenze Consiglieri'!AG:AG)</f>
        <v>0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35" t="s">
        <v>333</v>
      </c>
      <c r="B205" s="2"/>
      <c r="C205" s="6">
        <f>SUMIF('Preferenze Consiglieri'!B:B,LEFT(A205,LEN('Preferenze Consiglieri'!B205)),'Preferenze Consiglieri'!AG:AG)</f>
        <v>3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35" t="s">
        <v>334</v>
      </c>
      <c r="B206" s="2"/>
      <c r="C206" s="6">
        <f>SUMIF('Preferenze Consiglieri'!B:B,LEFT(A206,LEN('Preferenze Consiglieri'!B206)),'Preferenze Consiglieri'!AG:AG)</f>
        <v>7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35" t="s">
        <v>335</v>
      </c>
      <c r="B207" s="2"/>
      <c r="C207" s="6">
        <f>SUMIF('Preferenze Consiglieri'!B:B,LEFT(A207,LEN('Preferenze Consiglieri'!B207)),'Preferenze Consiglieri'!AG:AG)</f>
        <v>0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35" t="s">
        <v>336</v>
      </c>
      <c r="B208" s="2"/>
      <c r="C208" s="6">
        <f>SUMIF('Preferenze Consiglieri'!B:B,LEFT(A208,LEN('Preferenze Consiglieri'!B208)),'Preferenze Consiglieri'!AG:AG)</f>
        <v>3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35" t="s">
        <v>337</v>
      </c>
      <c r="B209" s="2"/>
      <c r="C209" s="6">
        <f>SUMIF('Preferenze Consiglieri'!B:B,LEFT(A209,LEN('Preferenze Consiglieri'!B209)),'Preferenze Consiglieri'!AG:AG)</f>
        <v>11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35" t="s">
        <v>338</v>
      </c>
      <c r="B210" s="2"/>
      <c r="C210" s="6">
        <f>SUMIF('Preferenze Consiglieri'!B:B,LEFT(A210,LEN('Preferenze Consiglieri'!B210)),'Preferenze Consiglieri'!AG:AG)</f>
        <v>3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35" t="s">
        <v>339</v>
      </c>
      <c r="B211" s="2"/>
      <c r="C211" s="6">
        <f>SUMIF('Preferenze Consiglieri'!B:B,LEFT(A211,LEN('Preferenze Consiglieri'!B211)),'Preferenze Consiglieri'!AG:AG)</f>
        <v>26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35" t="s">
        <v>340</v>
      </c>
      <c r="B212" s="2"/>
      <c r="C212" s="6">
        <f>SUMIF('Preferenze Consiglieri'!B:B,LEFT(A212,LEN('Preferenze Consiglieri'!B212)),'Preferenze Consiglieri'!AG:AG)</f>
        <v>1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35" t="s">
        <v>341</v>
      </c>
      <c r="B213" s="2"/>
      <c r="C213" s="6">
        <f>SUMIF('Preferenze Consiglieri'!B:B,LEFT(A213,LEN('Preferenze Consiglieri'!B213)),'Preferenze Consiglieri'!AG:AG)</f>
        <v>6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35" t="s">
        <v>342</v>
      </c>
      <c r="B214" s="2"/>
      <c r="C214" s="6">
        <f>SUMIF('Preferenze Consiglieri'!B:B,LEFT(A214,LEN('Preferenze Consiglieri'!B214)),'Preferenze Consiglieri'!AG:AG)</f>
        <v>1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35" t="s">
        <v>343</v>
      </c>
      <c r="B215" s="2"/>
      <c r="C215" s="6">
        <f>SUMIF('Preferenze Consiglieri'!B:B,LEFT(A215,LEN('Preferenze Consiglieri'!B215)),'Preferenze Consiglieri'!AG:AG)</f>
        <v>32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35" t="s">
        <v>344</v>
      </c>
      <c r="B216" s="2"/>
      <c r="C216" s="6">
        <f>SUMIF('Preferenze Consiglieri'!B:B,LEFT(A216,LEN('Preferenze Consiglieri'!B216)),'Preferenze Consiglieri'!AG:AG)</f>
        <v>5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36" t="s">
        <v>345</v>
      </c>
      <c r="B217" s="2"/>
      <c r="C217" s="6">
        <f>SUMIF('Preferenze Consiglieri'!B:B,LEFT(A217,LEN('Preferenze Consiglieri'!B217)),'Preferenze Consiglieri'!AG:AG)</f>
        <v>5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36" t="s">
        <v>346</v>
      </c>
      <c r="B218" s="2"/>
      <c r="C218" s="6">
        <f>SUMIF('Preferenze Consiglieri'!B:B,LEFT(A218,LEN('Preferenze Consiglieri'!B218)),'Preferenze Consiglieri'!AG:AG)</f>
        <v>2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36" t="s">
        <v>347</v>
      </c>
      <c r="B219" s="2"/>
      <c r="C219" s="6">
        <f>SUMIF('Preferenze Consiglieri'!B:B,LEFT(A219,LEN('Preferenze Consiglieri'!B219)),'Preferenze Consiglieri'!AG:AG)</f>
        <v>0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36" t="s">
        <v>348</v>
      </c>
      <c r="B220" s="2"/>
      <c r="C220" s="6">
        <f>SUMIF('Preferenze Consiglieri'!B:B,LEFT(A220,LEN('Preferenze Consiglieri'!B220)),'Preferenze Consiglieri'!AG:AG)</f>
        <v>1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36" t="s">
        <v>349</v>
      </c>
      <c r="B221" s="2"/>
      <c r="C221" s="6">
        <f>SUMIF('Preferenze Consiglieri'!B:B,LEFT(A221,LEN('Preferenze Consiglieri'!B221)),'Preferenze Consiglieri'!AG:AG)</f>
        <v>0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36" t="s">
        <v>350</v>
      </c>
      <c r="B222" s="2"/>
      <c r="C222" s="6">
        <f>SUMIF('Preferenze Consiglieri'!B:B,LEFT(A222,LEN('Preferenze Consiglieri'!B222)),'Preferenze Consiglieri'!AG:AG)</f>
        <v>15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36" t="s">
        <v>351</v>
      </c>
      <c r="B223" s="2"/>
      <c r="C223" s="6">
        <f>SUMIF('Preferenze Consiglieri'!B:B,LEFT(A223,LEN('Preferenze Consiglieri'!B223)),'Preferenze Consiglieri'!AG:AG)</f>
        <v>0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36" t="s">
        <v>352</v>
      </c>
      <c r="B224" s="2"/>
      <c r="C224" s="6">
        <f>SUMIF('Preferenze Consiglieri'!B:B,LEFT(A224,LEN('Preferenze Consiglieri'!B224)),'Preferenze Consiglieri'!AG:AG)</f>
        <v>2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36" t="s">
        <v>353</v>
      </c>
      <c r="B225" s="2"/>
      <c r="C225" s="6">
        <f>SUMIF('Preferenze Consiglieri'!B:B,LEFT(A225,LEN('Preferenze Consiglieri'!B225)),'Preferenze Consiglieri'!AG:AG)</f>
        <v>0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36" t="s">
        <v>354</v>
      </c>
      <c r="B226" s="2"/>
      <c r="C226" s="6">
        <f>SUMIF('Preferenze Consiglieri'!B:B,LEFT(A226,LEN('Preferenze Consiglieri'!B226)),'Preferenze Consiglieri'!AG:AG)</f>
        <v>1</v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36" t="s">
        <v>355</v>
      </c>
      <c r="B227" s="2"/>
      <c r="C227" s="6">
        <f>SUMIF('Preferenze Consiglieri'!B:B,LEFT(A227,LEN('Preferenze Consiglieri'!B227)),'Preferenze Consiglieri'!AG:AG)</f>
        <v>0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36" t="s">
        <v>356</v>
      </c>
      <c r="B228" s="2"/>
      <c r="C228" s="6">
        <f>SUMIF('Preferenze Consiglieri'!B:B,LEFT(A228,LEN('Preferenze Consiglieri'!B228)),'Preferenze Consiglieri'!AG:AG)</f>
        <v>197</v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36" t="s">
        <v>357</v>
      </c>
      <c r="B229" s="2"/>
      <c r="C229" s="6">
        <f>SUMIF('Preferenze Consiglieri'!B:B,LEFT(A229,LEN('Preferenze Consiglieri'!B229)),'Preferenze Consiglieri'!AG:AG)</f>
        <v>0</v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36" t="s">
        <v>358</v>
      </c>
      <c r="B230" s="2"/>
      <c r="C230" s="6">
        <f>SUMIF('Preferenze Consiglieri'!B:B,LEFT(A230,LEN('Preferenze Consiglieri'!B230)),'Preferenze Consiglieri'!AG:AG)</f>
        <v>0</v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36" t="s">
        <v>359</v>
      </c>
      <c r="B231" s="2"/>
      <c r="C231" s="6">
        <f>SUMIF('Preferenze Consiglieri'!B:B,LEFT(A231,LEN('Preferenze Consiglieri'!B231)),'Preferenze Consiglieri'!AG:AG)</f>
        <v>0</v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36" t="s">
        <v>360</v>
      </c>
      <c r="B232" s="2"/>
      <c r="C232" s="6">
        <f>SUMIF('Preferenze Consiglieri'!B:B,LEFT(A232,LEN('Preferenze Consiglieri'!B232)),'Preferenze Consiglieri'!AG:AG)</f>
        <v>0</v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36" t="s">
        <v>361</v>
      </c>
      <c r="B233" s="2"/>
      <c r="C233" s="6">
        <f>SUMIF('Preferenze Consiglieri'!B:B,LEFT(A233,LEN('Preferenze Consiglieri'!B233)),'Preferenze Consiglieri'!AG:AG)</f>
        <v>0</v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36" t="s">
        <v>362</v>
      </c>
      <c r="B234" s="2"/>
      <c r="C234" s="6">
        <f>SUMIF('Preferenze Consiglieri'!B:B,LEFT(A234,LEN('Preferenze Consiglieri'!B234)),'Preferenze Consiglieri'!AG:AG)</f>
        <v>10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36" t="s">
        <v>363</v>
      </c>
      <c r="B235" s="2"/>
      <c r="C235" s="6">
        <f>SUMIF('Preferenze Consiglieri'!B:B,LEFT(A235,LEN('Preferenze Consiglieri'!B235)),'Preferenze Consiglieri'!AG:AG)</f>
        <v>2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36" t="s">
        <v>364</v>
      </c>
      <c r="B236" s="2"/>
      <c r="C236" s="6">
        <f>SUMIF('Preferenze Consiglieri'!B:B,LEFT(A236,LEN('Preferenze Consiglieri'!B236)),'Preferenze Consiglieri'!AG:AG)</f>
        <v>5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36" t="s">
        <v>365</v>
      </c>
      <c r="B237" s="2"/>
      <c r="C237" s="6">
        <f>SUMIF('Preferenze Consiglieri'!B:B,LEFT(A237,LEN('Preferenze Consiglieri'!B237)),'Preferenze Consiglieri'!AG:AG)</f>
        <v>3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36" t="s">
        <v>366</v>
      </c>
      <c r="B238" s="2"/>
      <c r="C238" s="6">
        <f>SUMIF('Preferenze Consiglieri'!B:B,LEFT(A238,LEN('Preferenze Consiglieri'!B238)),'Preferenze Consiglieri'!AG:AG)</f>
        <v>0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36" t="s">
        <v>367</v>
      </c>
      <c r="B239" s="2"/>
      <c r="C239" s="6">
        <f>SUMIF('Preferenze Consiglieri'!B:B,LEFT(A239,LEN('Preferenze Consiglieri'!B239)),'Preferenze Consiglieri'!AG:AG)</f>
        <v>188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36" t="s">
        <v>368</v>
      </c>
      <c r="B240" s="2"/>
      <c r="C240" s="6">
        <f>SUMIF('Preferenze Consiglieri'!B:B,LEFT(A240,LEN('Preferenze Consiglieri'!B240)),'Preferenze Consiglieri'!AG:AG)</f>
        <v>0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36" t="s">
        <v>369</v>
      </c>
      <c r="B241" s="2"/>
      <c r="C241" s="6">
        <f>SUMIF('Preferenze Consiglieri'!B:B,LEFT(A241,LEN('Preferenze Consiglieri'!B241)),'Preferenze Consiglieri'!AG:AG)</f>
        <v>7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36" t="s">
        <v>370</v>
      </c>
      <c r="B242" s="2"/>
      <c r="C242" s="6">
        <f>SUMIF('Preferenze Consiglieri'!B:B,LEFT(A242,LEN('Preferenze Consiglieri'!B242)),'Preferenze Consiglieri'!AG:AG)</f>
        <v>3</v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36" t="s">
        <v>371</v>
      </c>
      <c r="B243" s="2"/>
      <c r="C243" s="6">
        <f>SUMIF('Preferenze Consiglieri'!B:B,LEFT(A243,LEN('Preferenze Consiglieri'!B243)),'Preferenze Consiglieri'!AG:AG)</f>
        <v>18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37" t="s">
        <v>372</v>
      </c>
      <c r="B244" s="2"/>
      <c r="C244" s="6">
        <f>SUMIF('Preferenze Consiglieri'!B:B,LEFT(A244,LEN('Preferenze Consiglieri'!B244)),'Preferenze Consiglieri'!AG:AG)</f>
        <v>0</v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37" t="s">
        <v>373</v>
      </c>
      <c r="B245" s="2"/>
      <c r="C245" s="6">
        <f>SUMIF('Preferenze Consiglieri'!B:B,LEFT(A245,LEN('Preferenze Consiglieri'!B245)),'Preferenze Consiglieri'!AG:AG)</f>
        <v>0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37" t="s">
        <v>374</v>
      </c>
      <c r="B246" s="2"/>
      <c r="C246" s="6">
        <f>SUMIF('Preferenze Consiglieri'!B:B,LEFT(A246,LEN('Preferenze Consiglieri'!B246)),'Preferenze Consiglieri'!AG:AG)</f>
        <v>0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37" t="s">
        <v>375</v>
      </c>
      <c r="B247" s="2"/>
      <c r="C247" s="6">
        <f>SUMIF('Preferenze Consiglieri'!B:B,LEFT(A247,LEN('Preferenze Consiglieri'!B247)),'Preferenze Consiglieri'!AG:AG)</f>
        <v>0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37" t="s">
        <v>376</v>
      </c>
      <c r="B248" s="2"/>
      <c r="C248" s="6">
        <f>SUMIF('Preferenze Consiglieri'!B:B,LEFT(A248,LEN('Preferenze Consiglieri'!B248)),'Preferenze Consiglieri'!AG:AG)</f>
        <v>0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37" t="s">
        <v>377</v>
      </c>
      <c r="B249" s="2"/>
      <c r="C249" s="6">
        <f>SUMIF('Preferenze Consiglieri'!B:B,LEFT(A249,LEN('Preferenze Consiglieri'!B249)),'Preferenze Consiglieri'!AG:AG)</f>
        <v>0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37" t="s">
        <v>378</v>
      </c>
      <c r="B250" s="2"/>
      <c r="C250" s="6">
        <f>SUMIF('Preferenze Consiglieri'!B:B,LEFT(A250,LEN('Preferenze Consiglieri'!B250)),'Preferenze Consiglieri'!AG:AG)</f>
        <v>0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37" t="s">
        <v>379</v>
      </c>
      <c r="B251" s="2"/>
      <c r="C251" s="6">
        <f>SUMIF('Preferenze Consiglieri'!B:B,LEFT(A251,LEN('Preferenze Consiglieri'!B251)),'Preferenze Consiglieri'!AG:AG)</f>
        <v>0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37" t="s">
        <v>380</v>
      </c>
      <c r="B252" s="2"/>
      <c r="C252" s="6">
        <f>SUMIF('Preferenze Consiglieri'!B:B,LEFT(A252,LEN('Preferenze Consiglieri'!B252)),'Preferenze Consiglieri'!AG:AG)</f>
        <v>0</v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37" t="s">
        <v>381</v>
      </c>
      <c r="B253" s="2"/>
      <c r="C253" s="6">
        <f>SUMIF('Preferenze Consiglieri'!B:B,LEFT(A253,LEN('Preferenze Consiglieri'!B253)),'Preferenze Consiglieri'!AG:AG)</f>
        <v>0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37" t="s">
        <v>382</v>
      </c>
      <c r="B254" s="2"/>
      <c r="C254" s="6">
        <f>SUMIF('Preferenze Consiglieri'!B:B,LEFT(A254,LEN('Preferenze Consiglieri'!B254)),'Preferenze Consiglieri'!AG:AG)</f>
        <v>0</v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37" t="s">
        <v>383</v>
      </c>
      <c r="B255" s="2"/>
      <c r="C255" s="6">
        <f>SUMIF('Preferenze Consiglieri'!B:B,LEFT(A255,LEN('Preferenze Consiglieri'!B255)),'Preferenze Consiglieri'!AG:AG)</f>
        <v>0</v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37" t="s">
        <v>384</v>
      </c>
      <c r="B256" s="2"/>
      <c r="C256" s="6">
        <f>SUMIF('Preferenze Consiglieri'!B:B,LEFT(A256,LEN('Preferenze Consiglieri'!B256)),'Preferenze Consiglieri'!AG:AG)</f>
        <v>0</v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37" t="s">
        <v>385</v>
      </c>
      <c r="B257" s="2"/>
      <c r="C257" s="6">
        <f>SUMIF('Preferenze Consiglieri'!B:B,LEFT(A257,LEN('Preferenze Consiglieri'!B257)),'Preferenze Consiglieri'!AG:AG)</f>
        <v>0</v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37" t="s">
        <v>386</v>
      </c>
      <c r="B258" s="2"/>
      <c r="C258" s="6">
        <f>SUMIF('Preferenze Consiglieri'!B:B,LEFT(A258,LEN('Preferenze Consiglieri'!B258)),'Preferenze Consiglieri'!AG:AG)</f>
        <v>0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37" t="s">
        <v>387</v>
      </c>
      <c r="B259" s="2"/>
      <c r="C259" s="6">
        <f>SUMIF('Preferenze Consiglieri'!B:B,LEFT(A259,LEN('Preferenze Consiglieri'!B259)),'Preferenze Consiglieri'!AG:AG)</f>
        <v>0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37" t="s">
        <v>388</v>
      </c>
      <c r="B260" s="2"/>
      <c r="C260" s="6">
        <f>SUMIF('Preferenze Consiglieri'!B:B,LEFT(A260,LEN('Preferenze Consiglieri'!B260)),'Preferenze Consiglieri'!AG:AG)</f>
        <v>0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37" t="s">
        <v>389</v>
      </c>
      <c r="B261" s="2"/>
      <c r="C261" s="6">
        <f>SUMIF('Preferenze Consiglieri'!B:B,LEFT(A261,LEN('Preferenze Consiglieri'!B261)),'Preferenze Consiglieri'!AG:AG)</f>
        <v>0</v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37" t="s">
        <v>390</v>
      </c>
      <c r="B262" s="2"/>
      <c r="C262" s="6">
        <f>SUMIF('Preferenze Consiglieri'!B:B,LEFT(A262,LEN('Preferenze Consiglieri'!B262)),'Preferenze Consiglieri'!AG:AG)</f>
        <v>0</v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37" t="s">
        <v>391</v>
      </c>
      <c r="B263" s="2"/>
      <c r="C263" s="6">
        <f>SUMIF('Preferenze Consiglieri'!B:B,LEFT(A263,LEN('Preferenze Consiglieri'!B263)),'Preferenze Consiglieri'!AG:AG)</f>
        <v>0</v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37" t="s">
        <v>392</v>
      </c>
      <c r="B264" s="2"/>
      <c r="C264" s="6">
        <f>SUMIF('Preferenze Consiglieri'!B:B,LEFT(A264,LEN('Preferenze Consiglieri'!B264)),'Preferenze Consiglieri'!AG:AG)</f>
        <v>0</v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37" t="s">
        <v>393</v>
      </c>
      <c r="B265" s="2"/>
      <c r="C265" s="6">
        <f>SUMIF('Preferenze Consiglieri'!B:B,LEFT(A265,LEN('Preferenze Consiglieri'!B265)),'Preferenze Consiglieri'!AG:AG)</f>
        <v>0</v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37" t="s">
        <v>394</v>
      </c>
      <c r="B266" s="2"/>
      <c r="C266" s="6">
        <f>SUMIF('Preferenze Consiglieri'!B:B,LEFT(A266,LEN('Preferenze Consiglieri'!B266)),'Preferenze Consiglieri'!AG:AG)</f>
        <v>0</v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37" t="s">
        <v>395</v>
      </c>
      <c r="B267" s="2"/>
      <c r="C267" s="6">
        <f>SUMIF('Preferenze Consiglieri'!B:B,LEFT(A267,LEN('Preferenze Consiglieri'!B267)),'Preferenze Consiglieri'!AG:AG)</f>
        <v>0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37" t="s">
        <v>396</v>
      </c>
      <c r="B268" s="2"/>
      <c r="C268" s="6">
        <f>SUMIF('Preferenze Consiglieri'!B:B,LEFT(A268,LEN('Preferenze Consiglieri'!B268)),'Preferenze Consiglieri'!AG:AG)</f>
        <v>0</v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37" t="s">
        <v>397</v>
      </c>
      <c r="B269" s="2"/>
      <c r="C269" s="6">
        <f>SUMIF('Preferenze Consiglieri'!B:B,LEFT(A269,LEN('Preferenze Consiglieri'!B269)),'Preferenze Consiglieri'!AG:AG)</f>
        <v>0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37" t="s">
        <v>398</v>
      </c>
      <c r="B270" s="2"/>
      <c r="C270" s="6">
        <f>SUMIF('Preferenze Consiglieri'!B:B,LEFT(A270,LEN('Preferenze Consiglieri'!B270)),'Preferenze Consiglieri'!AG:AG)</f>
        <v>0</v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38" t="s">
        <v>399</v>
      </c>
      <c r="B271" s="2"/>
      <c r="C271" s="6">
        <f>SUMIF('Preferenze Consiglieri'!B:B,LEFT(A271,LEN('Preferenze Consiglieri'!B271)),'Preferenze Consiglieri'!AG:AG)</f>
        <v>1</v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38" t="s">
        <v>400</v>
      </c>
      <c r="B272" s="2"/>
      <c r="C272" s="6">
        <f>SUMIF('Preferenze Consiglieri'!B:B,LEFT(A272,LEN('Preferenze Consiglieri'!B272)),'Preferenze Consiglieri'!AG:AG)</f>
        <v>0</v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38" t="s">
        <v>401</v>
      </c>
      <c r="B273" s="2"/>
      <c r="C273" s="6">
        <f>SUMIF('Preferenze Consiglieri'!B:B,LEFT(A273,LEN('Preferenze Consiglieri'!B273)),'Preferenze Consiglieri'!AG:AG)</f>
        <v>4</v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38" t="s">
        <v>402</v>
      </c>
      <c r="B274" s="2"/>
      <c r="C274" s="6">
        <f>SUMIF('Preferenze Consiglieri'!B:B,LEFT(A274,LEN('Preferenze Consiglieri'!B274)),'Preferenze Consiglieri'!AG:AG)</f>
        <v>0</v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38" t="s">
        <v>403</v>
      </c>
      <c r="B275" s="2"/>
      <c r="C275" s="6">
        <f>SUMIF('Preferenze Consiglieri'!B:B,LEFT(A275,LEN('Preferenze Consiglieri'!B275)),'Preferenze Consiglieri'!AG:AG)</f>
        <v>0</v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38" t="s">
        <v>404</v>
      </c>
      <c r="B276" s="2"/>
      <c r="C276" s="6">
        <f>SUMIF('Preferenze Consiglieri'!B:B,LEFT(A276,LEN('Preferenze Consiglieri'!B276)),'Preferenze Consiglieri'!AG:AG)</f>
        <v>0</v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38" t="s">
        <v>405</v>
      </c>
      <c r="B277" s="2"/>
      <c r="C277" s="6">
        <f>SUMIF('Preferenze Consiglieri'!B:B,LEFT(A277,LEN('Preferenze Consiglieri'!B277)),'Preferenze Consiglieri'!AG:AG)</f>
        <v>0</v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38" t="s">
        <v>406</v>
      </c>
      <c r="B278" s="2"/>
      <c r="C278" s="6">
        <f>SUMIF('Preferenze Consiglieri'!B:B,LEFT(A278,LEN('Preferenze Consiglieri'!B278)),'Preferenze Consiglieri'!AG:AG)</f>
        <v>1</v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38" t="s">
        <v>407</v>
      </c>
      <c r="B279" s="2"/>
      <c r="C279" s="6">
        <f>SUMIF('Preferenze Consiglieri'!B:B,LEFT(A279,LEN('Preferenze Consiglieri'!B279)),'Preferenze Consiglieri'!AG:AG)</f>
        <v>0</v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38" t="s">
        <v>408</v>
      </c>
      <c r="B280" s="2"/>
      <c r="C280" s="6">
        <f>SUMIF('Preferenze Consiglieri'!B:B,LEFT(A280,LEN('Preferenze Consiglieri'!B280)),'Preferenze Consiglieri'!AG:AG)</f>
        <v>0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38" t="s">
        <v>409</v>
      </c>
      <c r="B281" s="2"/>
      <c r="C281" s="6">
        <f>SUMIF('Preferenze Consiglieri'!B:B,LEFT(A281,LEN('Preferenze Consiglieri'!B281)),'Preferenze Consiglieri'!AG:AG)</f>
        <v>0</v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38" t="s">
        <v>410</v>
      </c>
      <c r="B282" s="2"/>
      <c r="C282" s="6">
        <f>SUMIF('Preferenze Consiglieri'!B:B,LEFT(A282,LEN('Preferenze Consiglieri'!B282)),'Preferenze Consiglieri'!AG:AG)</f>
        <v>0</v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38" t="s">
        <v>411</v>
      </c>
      <c r="B283" s="2"/>
      <c r="C283" s="6">
        <f>SUMIF('Preferenze Consiglieri'!B:B,LEFT(A283,LEN('Preferenze Consiglieri'!B283)),'Preferenze Consiglieri'!AG:AG)</f>
        <v>0</v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38" t="s">
        <v>412</v>
      </c>
      <c r="B284" s="2"/>
      <c r="C284" s="6">
        <f>SUMIF('Preferenze Consiglieri'!B:B,LEFT(A284,LEN('Preferenze Consiglieri'!B284)),'Preferenze Consiglieri'!AG:AG)</f>
        <v>0</v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38" t="s">
        <v>413</v>
      </c>
      <c r="B285" s="2"/>
      <c r="C285" s="6">
        <f>SUMIF('Preferenze Consiglieri'!B:B,LEFT(A285,LEN('Preferenze Consiglieri'!B285)),'Preferenze Consiglieri'!AG:AG)</f>
        <v>0</v>
      </c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38" t="s">
        <v>414</v>
      </c>
      <c r="B286" s="2"/>
      <c r="C286" s="6">
        <f>SUMIF('Preferenze Consiglieri'!B:B,LEFT(A286,LEN('Preferenze Consiglieri'!B286)),'Preferenze Consiglieri'!AG:AG)</f>
        <v>0</v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38" t="s">
        <v>415</v>
      </c>
      <c r="B287" s="2"/>
      <c r="C287" s="6">
        <f>SUMIF('Preferenze Consiglieri'!B:B,LEFT(A287,LEN('Preferenze Consiglieri'!B287)),'Preferenze Consiglieri'!AG:AG)</f>
        <v>0</v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38" t="s">
        <v>416</v>
      </c>
      <c r="B288" s="2"/>
      <c r="C288" s="6">
        <f>SUMIF('Preferenze Consiglieri'!B:B,LEFT(A288,LEN('Preferenze Consiglieri'!B288)),'Preferenze Consiglieri'!AG:AG)</f>
        <v>0</v>
      </c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38" t="s">
        <v>417</v>
      </c>
      <c r="B289" s="2"/>
      <c r="C289" s="6">
        <f>SUMIF('Preferenze Consiglieri'!B:B,LEFT(A289,LEN('Preferenze Consiglieri'!B289)),'Preferenze Consiglieri'!AG:AG)</f>
        <v>0</v>
      </c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38" t="s">
        <v>418</v>
      </c>
      <c r="B290" s="2"/>
      <c r="C290" s="6">
        <f>SUMIF('Preferenze Consiglieri'!B:B,LEFT(A290,LEN('Preferenze Consiglieri'!B290)),'Preferenze Consiglieri'!AG:AG)</f>
        <v>0</v>
      </c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38" t="s">
        <v>419</v>
      </c>
      <c r="B291" s="2"/>
      <c r="C291" s="6">
        <f>SUMIF('Preferenze Consiglieri'!B:B,LEFT(A291,LEN('Preferenze Consiglieri'!B291)),'Preferenze Consiglieri'!AG:AG)</f>
        <v>0</v>
      </c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38" t="s">
        <v>420</v>
      </c>
      <c r="B292" s="2"/>
      <c r="C292" s="6">
        <f>SUMIF('Preferenze Consiglieri'!B:B,LEFT(A292,LEN('Preferenze Consiglieri'!B292)),'Preferenze Consiglieri'!AG:AG)</f>
        <v>0</v>
      </c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38" t="s">
        <v>421</v>
      </c>
      <c r="B293" s="2"/>
      <c r="C293" s="6">
        <f>SUMIF('Preferenze Consiglieri'!B:B,LEFT(A293,LEN('Preferenze Consiglieri'!B293)),'Preferenze Consiglieri'!AG:AG)</f>
        <v>0</v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38" t="s">
        <v>422</v>
      </c>
      <c r="B294" s="2"/>
      <c r="C294" s="6">
        <f>SUMIF('Preferenze Consiglieri'!B:B,LEFT(A294,LEN('Preferenze Consiglieri'!B294)),'Preferenze Consiglieri'!AG:AG)</f>
        <v>0</v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38" t="s">
        <v>423</v>
      </c>
      <c r="B295" s="2"/>
      <c r="C295" s="6">
        <f>SUMIF('Preferenze Consiglieri'!B:B,LEFT(A295,LEN('Preferenze Consiglieri'!B295)),'Preferenze Consiglieri'!AG:AG)</f>
        <v>5</v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38" t="s">
        <v>424</v>
      </c>
      <c r="B296" s="2"/>
      <c r="C296" s="6">
        <f>SUMIF('Preferenze Consiglieri'!B:B,LEFT(A296,LEN('Preferenze Consiglieri'!B296)),'Preferenze Consiglieri'!AG:AG)</f>
        <v>0</v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38" t="s">
        <v>425</v>
      </c>
      <c r="B297" s="2"/>
      <c r="C297" s="6">
        <f>SUMIF('Preferenze Consiglieri'!B:B,LEFT(A297,LEN('Preferenze Consiglieri'!B297)),'Preferenze Consiglieri'!AG:AG)</f>
        <v>0</v>
      </c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39" t="s">
        <v>426</v>
      </c>
      <c r="B298" s="2"/>
      <c r="C298" s="6">
        <f>SUMIF('Preferenze Consiglieri'!B:B,LEFT(A298,LEN('Preferenze Consiglieri'!B298)),'Preferenze Consiglieri'!AG:AG)</f>
        <v>0</v>
      </c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39" t="s">
        <v>427</v>
      </c>
      <c r="B299" s="2"/>
      <c r="C299" s="6">
        <f>SUMIF('Preferenze Consiglieri'!B:B,LEFT(A299,LEN('Preferenze Consiglieri'!B299)),'Preferenze Consiglieri'!AG:AG)</f>
        <v>0</v>
      </c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39" t="s">
        <v>428</v>
      </c>
      <c r="B300" s="2"/>
      <c r="C300" s="6">
        <f>SUMIF('Preferenze Consiglieri'!B:B,LEFT(A300,LEN('Preferenze Consiglieri'!B300)),'Preferenze Consiglieri'!AG:AG)</f>
        <v>0</v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39" t="s">
        <v>429</v>
      </c>
      <c r="B301" s="2"/>
      <c r="C301" s="6">
        <f>SUMIF('Preferenze Consiglieri'!B:B,LEFT(A301,LEN('Preferenze Consiglieri'!B301)),'Preferenze Consiglieri'!AG:AG)</f>
        <v>0</v>
      </c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39" t="s">
        <v>430</v>
      </c>
      <c r="B302" s="2"/>
      <c r="C302" s="6">
        <f>SUMIF('Preferenze Consiglieri'!B:B,LEFT(A302,LEN('Preferenze Consiglieri'!B302)),'Preferenze Consiglieri'!AG:AG)</f>
        <v>0</v>
      </c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39" t="s">
        <v>431</v>
      </c>
      <c r="B303" s="2"/>
      <c r="C303" s="6">
        <f>SUMIF('Preferenze Consiglieri'!B:B,LEFT(A303,LEN('Preferenze Consiglieri'!B303)),'Preferenze Consiglieri'!AG:AG)</f>
        <v>0</v>
      </c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39" t="s">
        <v>432</v>
      </c>
      <c r="B304" s="2"/>
      <c r="C304" s="6">
        <f>SUMIF('Preferenze Consiglieri'!B:B,LEFT(A304,LEN('Preferenze Consiglieri'!B304)),'Preferenze Consiglieri'!AG:AG)</f>
        <v>0</v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39" t="s">
        <v>433</v>
      </c>
      <c r="B305" s="2"/>
      <c r="C305" s="6">
        <f>SUMIF('Preferenze Consiglieri'!B:B,LEFT(A305,LEN('Preferenze Consiglieri'!B305)),'Preferenze Consiglieri'!AG:AG)</f>
        <v>0</v>
      </c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39" t="s">
        <v>434</v>
      </c>
      <c r="B306" s="2"/>
      <c r="C306" s="6">
        <f>SUMIF('Preferenze Consiglieri'!B:B,LEFT(A306,LEN('Preferenze Consiglieri'!B306)),'Preferenze Consiglieri'!AG:AG)</f>
        <v>0</v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39" t="s">
        <v>435</v>
      </c>
      <c r="B307" s="2"/>
      <c r="C307" s="6">
        <f>SUMIF('Preferenze Consiglieri'!B:B,LEFT(A307,LEN('Preferenze Consiglieri'!B307)),'Preferenze Consiglieri'!AG:AG)</f>
        <v>0</v>
      </c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39" t="s">
        <v>436</v>
      </c>
      <c r="B308" s="2"/>
      <c r="C308" s="6">
        <f>SUMIF('Preferenze Consiglieri'!B:B,LEFT(A308,LEN('Preferenze Consiglieri'!B308)),'Preferenze Consiglieri'!AG:AG)</f>
        <v>0</v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39" t="s">
        <v>437</v>
      </c>
      <c r="B309" s="2"/>
      <c r="C309" s="6">
        <f>SUMIF('Preferenze Consiglieri'!B:B,LEFT(A309,LEN('Preferenze Consiglieri'!B309)),'Preferenze Consiglieri'!AG:AG)</f>
        <v>0</v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39" t="s">
        <v>438</v>
      </c>
      <c r="B310" s="2"/>
      <c r="C310" s="6">
        <f>SUMIF('Preferenze Consiglieri'!B:B,LEFT(A310,LEN('Preferenze Consiglieri'!B310)),'Preferenze Consiglieri'!AG:AG)</f>
        <v>0</v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39" t="s">
        <v>439</v>
      </c>
      <c r="B311" s="2"/>
      <c r="C311" s="6">
        <f>SUMIF('Preferenze Consiglieri'!B:B,LEFT(A311,LEN('Preferenze Consiglieri'!B311)),'Preferenze Consiglieri'!AG:AG)</f>
        <v>0</v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39" t="s">
        <v>440</v>
      </c>
      <c r="B312" s="2"/>
      <c r="C312" s="6">
        <f>SUMIF('Preferenze Consiglieri'!B:B,LEFT(A312,LEN('Preferenze Consiglieri'!B312)),'Preferenze Consiglieri'!AG:AG)</f>
        <v>0</v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39" t="s">
        <v>441</v>
      </c>
      <c r="B313" s="2"/>
      <c r="C313" s="6">
        <f>SUMIF('Preferenze Consiglieri'!B:B,LEFT(A313,LEN('Preferenze Consiglieri'!B313)),'Preferenze Consiglieri'!AG:AG)</f>
        <v>0</v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39" t="s">
        <v>442</v>
      </c>
      <c r="B314" s="2"/>
      <c r="C314" s="6">
        <f>SUMIF('Preferenze Consiglieri'!B:B,LEFT(A314,LEN('Preferenze Consiglieri'!B314)),'Preferenze Consiglieri'!AG:AG)</f>
        <v>0</v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39" t="s">
        <v>443</v>
      </c>
      <c r="B315" s="2"/>
      <c r="C315" s="6">
        <f>SUMIF('Preferenze Consiglieri'!B:B,LEFT(A315,LEN('Preferenze Consiglieri'!B315)),'Preferenze Consiglieri'!AG:AG)</f>
        <v>0</v>
      </c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39" t="s">
        <v>444</v>
      </c>
      <c r="B316" s="2"/>
      <c r="C316" s="6">
        <f>SUMIF('Preferenze Consiglieri'!B:B,LEFT(A316,LEN('Preferenze Consiglieri'!B316)),'Preferenze Consiglieri'!AG:AG)</f>
        <v>0</v>
      </c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39" t="s">
        <v>445</v>
      </c>
      <c r="B317" s="2"/>
      <c r="C317" s="6">
        <f>SUMIF('Preferenze Consiglieri'!B:B,LEFT(A317,LEN('Preferenze Consiglieri'!B317)),'Preferenze Consiglieri'!AG:AG)</f>
        <v>0</v>
      </c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39" t="s">
        <v>446</v>
      </c>
      <c r="B318" s="2"/>
      <c r="C318" s="6">
        <f>SUMIF('Preferenze Consiglieri'!B:B,LEFT(A318,LEN('Preferenze Consiglieri'!B318)),'Preferenze Consiglieri'!AG:AG)</f>
        <v>0</v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39" t="s">
        <v>447</v>
      </c>
      <c r="B319" s="2"/>
      <c r="C319" s="6">
        <f>SUMIF('Preferenze Consiglieri'!B:B,LEFT(A319,LEN('Preferenze Consiglieri'!B319)),'Preferenze Consiglieri'!AG:AG)</f>
        <v>0</v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39" t="s">
        <v>448</v>
      </c>
      <c r="B320" s="2"/>
      <c r="C320" s="6">
        <f>SUMIF('Preferenze Consiglieri'!B:B,LEFT(A320,LEN('Preferenze Consiglieri'!B320)),'Preferenze Consiglieri'!AG:AG)</f>
        <v>0</v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39" t="s">
        <v>449</v>
      </c>
      <c r="B321" s="2"/>
      <c r="C321" s="6">
        <f>SUMIF('Preferenze Consiglieri'!B:B,LEFT(A321,LEN('Preferenze Consiglieri'!B321)),'Preferenze Consiglieri'!AG:AG)</f>
        <v>0</v>
      </c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39" t="s">
        <v>450</v>
      </c>
      <c r="B322" s="2"/>
      <c r="C322" s="6">
        <f>SUMIF('Preferenze Consiglieri'!B:B,LEFT(A322,LEN('Preferenze Consiglieri'!B322)),'Preferenze Consiglieri'!AG:AG)</f>
        <v>0</v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39" t="s">
        <v>451</v>
      </c>
      <c r="B323" s="2"/>
      <c r="C323" s="6">
        <f>SUMIF('Preferenze Consiglieri'!B:B,LEFT(A323,LEN('Preferenze Consiglieri'!B323)),'Preferenze Consiglieri'!AG:AG)</f>
        <v>0</v>
      </c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39" t="s">
        <v>452</v>
      </c>
      <c r="B324" s="2"/>
      <c r="C324" s="6">
        <f>SUMIF('Preferenze Consiglieri'!B:B,LEFT(A324,LEN('Preferenze Consiglieri'!B324)),'Preferenze Consiglieri'!AG:AG)</f>
        <v>0</v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40" t="s">
        <v>453</v>
      </c>
      <c r="B325" s="2"/>
      <c r="C325" s="6">
        <f>SUMIF('Preferenze Consiglieri'!B:B,LEFT(A325,LEN('Preferenze Consiglieri'!B325)),'Preferenze Consiglieri'!AG:AG)</f>
        <v>1</v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40" t="s">
        <v>454</v>
      </c>
      <c r="B326" s="2"/>
      <c r="C326" s="6">
        <f>SUMIF('Preferenze Consiglieri'!B:B,LEFT(A326,LEN('Preferenze Consiglieri'!B326)),'Preferenze Consiglieri'!AG:AG)</f>
        <v>7</v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40" t="s">
        <v>455</v>
      </c>
      <c r="B327" s="2"/>
      <c r="C327" s="6">
        <f>SUMIF('Preferenze Consiglieri'!B:B,LEFT(A327,LEN('Preferenze Consiglieri'!B327)),'Preferenze Consiglieri'!AG:AG)</f>
        <v>0</v>
      </c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40" t="s">
        <v>456</v>
      </c>
      <c r="B328" s="2"/>
      <c r="C328" s="6">
        <f>SUMIF('Preferenze Consiglieri'!B:B,LEFT(A328,LEN('Preferenze Consiglieri'!B328)),'Preferenze Consiglieri'!AG:AG)</f>
        <v>11</v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40" t="s">
        <v>457</v>
      </c>
      <c r="B329" s="2"/>
      <c r="C329" s="6">
        <f>SUMIF('Preferenze Consiglieri'!B:B,LEFT(A329,LEN('Preferenze Consiglieri'!B329)),'Preferenze Consiglieri'!AG:AG)</f>
        <v>2</v>
      </c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40" t="s">
        <v>458</v>
      </c>
      <c r="B330" s="2"/>
      <c r="C330" s="6">
        <f>SUMIF('Preferenze Consiglieri'!B:B,LEFT(A330,LEN('Preferenze Consiglieri'!B330)),'Preferenze Consiglieri'!AG:AG)</f>
        <v>0</v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40" t="s">
        <v>459</v>
      </c>
      <c r="B331" s="2"/>
      <c r="C331" s="6">
        <f>SUMIF('Preferenze Consiglieri'!B:B,LEFT(A331,LEN('Preferenze Consiglieri'!B331)),'Preferenze Consiglieri'!AG:AG)</f>
        <v>22</v>
      </c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40" t="s">
        <v>460</v>
      </c>
      <c r="B332" s="2"/>
      <c r="C332" s="6">
        <f>SUMIF('Preferenze Consiglieri'!B:B,LEFT(A332,LEN('Preferenze Consiglieri'!B332)),'Preferenze Consiglieri'!AG:AG)</f>
        <v>0</v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40" t="s">
        <v>461</v>
      </c>
      <c r="B333" s="2"/>
      <c r="C333" s="6">
        <f>SUMIF('Preferenze Consiglieri'!B:B,LEFT(A333,LEN('Preferenze Consiglieri'!B333)),'Preferenze Consiglieri'!AG:AG)</f>
        <v>0</v>
      </c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40" t="s">
        <v>462</v>
      </c>
      <c r="B334" s="2"/>
      <c r="C334" s="6">
        <f>SUMIF('Preferenze Consiglieri'!B:B,LEFT(A334,LEN('Preferenze Consiglieri'!B334)),'Preferenze Consiglieri'!AG:AG)</f>
        <v>0</v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40" t="s">
        <v>463</v>
      </c>
      <c r="B335" s="2"/>
      <c r="C335" s="6">
        <f>SUMIF('Preferenze Consiglieri'!B:B,LEFT(A335,LEN('Preferenze Consiglieri'!B335)),'Preferenze Consiglieri'!AG:AG)</f>
        <v>2</v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40" t="s">
        <v>464</v>
      </c>
      <c r="B336" s="2"/>
      <c r="C336" s="6">
        <f>SUMIF('Preferenze Consiglieri'!B:B,LEFT(A336,LEN('Preferenze Consiglieri'!B336)),'Preferenze Consiglieri'!AG:AG)</f>
        <v>8</v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40" t="s">
        <v>465</v>
      </c>
      <c r="B337" s="2"/>
      <c r="C337" s="6">
        <f>SUMIF('Preferenze Consiglieri'!B:B,LEFT(A337,LEN('Preferenze Consiglieri'!B337)),'Preferenze Consiglieri'!AG:AG)</f>
        <v>0</v>
      </c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40" t="s">
        <v>466</v>
      </c>
      <c r="B338" s="2"/>
      <c r="C338" s="6">
        <f>SUMIF('Preferenze Consiglieri'!B:B,LEFT(A338,LEN('Preferenze Consiglieri'!B338)),'Preferenze Consiglieri'!AG:AG)</f>
        <v>0</v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40" t="s">
        <v>467</v>
      </c>
      <c r="B339" s="2"/>
      <c r="C339" s="6">
        <f>SUMIF('Preferenze Consiglieri'!B:B,LEFT(A339,LEN('Preferenze Consiglieri'!B339)),'Preferenze Consiglieri'!AG:AG)</f>
        <v>2</v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40" t="s">
        <v>468</v>
      </c>
      <c r="B340" s="2"/>
      <c r="C340" s="6">
        <f>SUMIF('Preferenze Consiglieri'!B:B,LEFT(A340,LEN('Preferenze Consiglieri'!B340)),'Preferenze Consiglieri'!AG:AG)</f>
        <v>2</v>
      </c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0" t="s">
        <v>469</v>
      </c>
      <c r="B341" s="2"/>
      <c r="C341" s="6">
        <f>SUMIF('Preferenze Consiglieri'!B:B,LEFT(A341,LEN('Preferenze Consiglieri'!B341)),'Preferenze Consiglieri'!AG:AG)</f>
        <v>4</v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40" t="s">
        <v>470</v>
      </c>
      <c r="B342" s="2"/>
      <c r="C342" s="6">
        <f>SUMIF('Preferenze Consiglieri'!B:B,LEFT(A342,LEN('Preferenze Consiglieri'!B342)),'Preferenze Consiglieri'!AG:AG)</f>
        <v>2</v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40" t="s">
        <v>471</v>
      </c>
      <c r="B343" s="2"/>
      <c r="C343" s="6">
        <f>SUMIF('Preferenze Consiglieri'!B:B,LEFT(A343,LEN('Preferenze Consiglieri'!B343)),'Preferenze Consiglieri'!AG:AG)</f>
        <v>0</v>
      </c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40" t="s">
        <v>472</v>
      </c>
      <c r="B344" s="2"/>
      <c r="C344" s="6">
        <f>SUMIF('Preferenze Consiglieri'!B:B,LEFT(A344,LEN('Preferenze Consiglieri'!B344)),'Preferenze Consiglieri'!AG:AG)</f>
        <v>57</v>
      </c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40" t="s">
        <v>473</v>
      </c>
      <c r="B345" s="2"/>
      <c r="C345" s="6">
        <f>SUMIF('Preferenze Consiglieri'!B:B,LEFT(A345,LEN('Preferenze Consiglieri'!B345)),'Preferenze Consiglieri'!AG:AG)</f>
        <v>0</v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40" t="s">
        <v>474</v>
      </c>
      <c r="B346" s="2"/>
      <c r="C346" s="6">
        <f>SUMIF('Preferenze Consiglieri'!B:B,LEFT(A346,LEN('Preferenze Consiglieri'!B346)),'Preferenze Consiglieri'!AG:AG)</f>
        <v>0</v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40" t="s">
        <v>475</v>
      </c>
      <c r="B347" s="2"/>
      <c r="C347" s="6">
        <f>SUMIF('Preferenze Consiglieri'!B:B,LEFT(A347,LEN('Preferenze Consiglieri'!B347)),'Preferenze Consiglieri'!AG:AG)</f>
        <v>0</v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40" t="s">
        <v>476</v>
      </c>
      <c r="B348" s="2"/>
      <c r="C348" s="6">
        <f>SUMIF('Preferenze Consiglieri'!B:B,LEFT(A348,LEN('Preferenze Consiglieri'!B348)),'Preferenze Consiglieri'!AG:AG)</f>
        <v>0</v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40" t="s">
        <v>477</v>
      </c>
      <c r="B349" s="2"/>
      <c r="C349" s="6">
        <f>SUMIF('Preferenze Consiglieri'!B:B,LEFT(A349,LEN('Preferenze Consiglieri'!B349)),'Preferenze Consiglieri'!AG:AG)</f>
        <v>0</v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40" t="s">
        <v>478</v>
      </c>
      <c r="B350" s="2"/>
      <c r="C350" s="6">
        <f>SUMIF('Preferenze Consiglieri'!B:B,LEFT(A350,LEN('Preferenze Consiglieri'!B350)),'Preferenze Consiglieri'!AG:AG)</f>
        <v>0</v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40" t="s">
        <v>479</v>
      </c>
      <c r="B351" s="2"/>
      <c r="C351" s="6">
        <f>SUMIF('Preferenze Consiglieri'!B:B,LEFT(A351,LEN('Preferenze Consiglieri'!B351)),'Preferenze Consiglieri'!AG:AG)</f>
        <v>19</v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41" t="s">
        <v>480</v>
      </c>
      <c r="B352" s="2"/>
      <c r="C352" s="6">
        <f>SUMIF('Preferenze Consiglieri'!B:B,LEFT(A352,LEN('Preferenze Consiglieri'!B352)),'Preferenze Consiglieri'!AG:AG)</f>
        <v>0</v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41" t="s">
        <v>481</v>
      </c>
      <c r="B353" s="2"/>
      <c r="C353" s="6">
        <f>SUMIF('Preferenze Consiglieri'!B:B,LEFT(A353,LEN('Preferenze Consiglieri'!B353)),'Preferenze Consiglieri'!AG:AG)</f>
        <v>0</v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41" t="s">
        <v>482</v>
      </c>
      <c r="B354" s="2"/>
      <c r="C354" s="6">
        <f>SUMIF('Preferenze Consiglieri'!B:B,LEFT(A354,LEN('Preferenze Consiglieri'!B354)),'Preferenze Consiglieri'!AG:AG)</f>
        <v>0</v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41" t="s">
        <v>483</v>
      </c>
      <c r="B355" s="2"/>
      <c r="C355" s="6">
        <f>SUMIF('Preferenze Consiglieri'!B:B,LEFT(A355,LEN('Preferenze Consiglieri'!B355)),'Preferenze Consiglieri'!AG:AG)</f>
        <v>0</v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41" t="s">
        <v>484</v>
      </c>
      <c r="B356" s="2"/>
      <c r="C356" s="6">
        <f>SUMIF('Preferenze Consiglieri'!B:B,LEFT(A356,LEN('Preferenze Consiglieri'!B356)),'Preferenze Consiglieri'!AG:AG)</f>
        <v>0</v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41" t="s">
        <v>485</v>
      </c>
      <c r="B357" s="2"/>
      <c r="C357" s="6">
        <f>SUMIF('Preferenze Consiglieri'!B:B,LEFT(A357,LEN('Preferenze Consiglieri'!B357)),'Preferenze Consiglieri'!AG:AG)</f>
        <v>0</v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41" t="s">
        <v>486</v>
      </c>
      <c r="B358" s="2"/>
      <c r="C358" s="6">
        <f>SUMIF('Preferenze Consiglieri'!B:B,LEFT(A358,LEN('Preferenze Consiglieri'!B358)),'Preferenze Consiglieri'!AG:AG)</f>
        <v>0</v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41" t="s">
        <v>487</v>
      </c>
      <c r="B359" s="2"/>
      <c r="C359" s="6">
        <f>SUMIF('Preferenze Consiglieri'!B:B,LEFT(A359,LEN('Preferenze Consiglieri'!B359)),'Preferenze Consiglieri'!AG:AG)</f>
        <v>0</v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41" t="s">
        <v>488</v>
      </c>
      <c r="B360" s="2"/>
      <c r="C360" s="6">
        <f>SUMIF('Preferenze Consiglieri'!B:B,LEFT(A360,LEN('Preferenze Consiglieri'!B360)),'Preferenze Consiglieri'!AG:AG)</f>
        <v>1</v>
      </c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41" t="s">
        <v>489</v>
      </c>
      <c r="B361" s="2"/>
      <c r="C361" s="6">
        <f>SUMIF('Preferenze Consiglieri'!B:B,LEFT(A361,LEN('Preferenze Consiglieri'!B361)),'Preferenze Consiglieri'!AG:AG)</f>
        <v>0</v>
      </c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41" t="s">
        <v>490</v>
      </c>
      <c r="B362" s="2"/>
      <c r="C362" s="6">
        <f>SUMIF('Preferenze Consiglieri'!B:B,LEFT(A362,LEN('Preferenze Consiglieri'!B362)),'Preferenze Consiglieri'!AG:AG)</f>
        <v>0</v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41" t="s">
        <v>491</v>
      </c>
      <c r="B363" s="2"/>
      <c r="C363" s="6">
        <f>SUMIF('Preferenze Consiglieri'!B:B,LEFT(A363,LEN('Preferenze Consiglieri'!B363)),'Preferenze Consiglieri'!AG:AG)</f>
        <v>0</v>
      </c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41" t="s">
        <v>492</v>
      </c>
      <c r="B364" s="2"/>
      <c r="C364" s="6">
        <f>SUMIF('Preferenze Consiglieri'!B:B,LEFT(A364,LEN('Preferenze Consiglieri'!B364)),'Preferenze Consiglieri'!AG:AG)</f>
        <v>0</v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41" t="s">
        <v>493</v>
      </c>
      <c r="B365" s="2"/>
      <c r="C365" s="6">
        <f>SUMIF('Preferenze Consiglieri'!B:B,LEFT(A365,LEN('Preferenze Consiglieri'!B365)),'Preferenze Consiglieri'!AG:AG)</f>
        <v>0</v>
      </c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41" t="s">
        <v>494</v>
      </c>
      <c r="B366" s="2"/>
      <c r="C366" s="6">
        <f>SUMIF('Preferenze Consiglieri'!B:B,LEFT(A366,LEN('Preferenze Consiglieri'!B366)),'Preferenze Consiglieri'!AG:AG)</f>
        <v>0</v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41" t="s">
        <v>495</v>
      </c>
      <c r="B367" s="2"/>
      <c r="C367" s="6">
        <f>SUMIF('Preferenze Consiglieri'!B:B,LEFT(A367,LEN('Preferenze Consiglieri'!B367)),'Preferenze Consiglieri'!AG:AG)</f>
        <v>0</v>
      </c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41" t="s">
        <v>496</v>
      </c>
      <c r="B368" s="2"/>
      <c r="C368" s="6">
        <f>SUMIF('Preferenze Consiglieri'!B:B,LEFT(A368,LEN('Preferenze Consiglieri'!B368)),'Preferenze Consiglieri'!AG:AG)</f>
        <v>0</v>
      </c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41" t="s">
        <v>497</v>
      </c>
      <c r="B369" s="2"/>
      <c r="C369" s="6">
        <f>SUMIF('Preferenze Consiglieri'!B:B,LEFT(A369,LEN('Preferenze Consiglieri'!B369)),'Preferenze Consiglieri'!AG:AG)</f>
        <v>0</v>
      </c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41" t="s">
        <v>498</v>
      </c>
      <c r="B370" s="2"/>
      <c r="C370" s="6">
        <f>SUMIF('Preferenze Consiglieri'!B:B,LEFT(A370,LEN('Preferenze Consiglieri'!B370)),'Preferenze Consiglieri'!AG:AG)</f>
        <v>0</v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41" t="s">
        <v>499</v>
      </c>
      <c r="B371" s="2"/>
      <c r="C371" s="6">
        <f>SUMIF('Preferenze Consiglieri'!B:B,LEFT(A371,LEN('Preferenze Consiglieri'!B371)),'Preferenze Consiglieri'!AG:AG)</f>
        <v>0</v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41" t="s">
        <v>500</v>
      </c>
      <c r="B372" s="2"/>
      <c r="C372" s="6">
        <f>SUMIF('Preferenze Consiglieri'!B:B,LEFT(A372,LEN('Preferenze Consiglieri'!B372)),'Preferenze Consiglieri'!AG:AG)</f>
        <v>0</v>
      </c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41" t="s">
        <v>501</v>
      </c>
      <c r="B373" s="2"/>
      <c r="C373" s="6">
        <f>SUMIF('Preferenze Consiglieri'!B:B,LEFT(A373,LEN('Preferenze Consiglieri'!B373)),'Preferenze Consiglieri'!AG:AG)</f>
        <v>0</v>
      </c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42" t="s">
        <v>502</v>
      </c>
      <c r="B374" s="2"/>
      <c r="C374" s="6">
        <f>SUMIF('Preferenze Consiglieri'!B:B,LEFT(A374,LEN('Preferenze Consiglieri'!B374)),'Preferenze Consiglieri'!AG:AG)</f>
        <v>2</v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42" t="s">
        <v>503</v>
      </c>
      <c r="B375" s="2"/>
      <c r="C375" s="6">
        <f>SUMIF('Preferenze Consiglieri'!B:B,LEFT(A375,LEN('Preferenze Consiglieri'!B375)),'Preferenze Consiglieri'!AG:AG)</f>
        <v>984</v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42" t="s">
        <v>504</v>
      </c>
      <c r="B376" s="2"/>
      <c r="C376" s="6">
        <f>SUMIF('Preferenze Consiglieri'!B:B,LEFT(A376,LEN('Preferenze Consiglieri'!B376)),'Preferenze Consiglieri'!AG:AG)</f>
        <v>5</v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42" t="s">
        <v>505</v>
      </c>
      <c r="B377" s="2"/>
      <c r="C377" s="6">
        <f>SUMIF('Preferenze Consiglieri'!B:B,LEFT(A377,LEN('Preferenze Consiglieri'!B377)),'Preferenze Consiglieri'!AG:AG)</f>
        <v>8</v>
      </c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42" t="s">
        <v>506</v>
      </c>
      <c r="B378" s="2"/>
      <c r="C378" s="6">
        <f>SUMIF('Preferenze Consiglieri'!B:B,LEFT(A378,LEN('Preferenze Consiglieri'!B378)),'Preferenze Consiglieri'!AG:AG)</f>
        <v>0</v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42" t="s">
        <v>507</v>
      </c>
      <c r="B379" s="2"/>
      <c r="C379" s="6">
        <f>SUMIF('Preferenze Consiglieri'!B:B,LEFT(A379,LEN('Preferenze Consiglieri'!B379)),'Preferenze Consiglieri'!AG:AG)</f>
        <v>1</v>
      </c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42" t="s">
        <v>508</v>
      </c>
      <c r="B380" s="2"/>
      <c r="C380" s="6">
        <f>SUMIF('Preferenze Consiglieri'!B:B,LEFT(A380,LEN('Preferenze Consiglieri'!B380)),'Preferenze Consiglieri'!AG:AG)</f>
        <v>5</v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42" t="s">
        <v>509</v>
      </c>
      <c r="B381" s="2"/>
      <c r="C381" s="6">
        <f>SUMIF('Preferenze Consiglieri'!B:B,LEFT(A381,LEN('Preferenze Consiglieri'!B381)),'Preferenze Consiglieri'!AG:AG)</f>
        <v>0</v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42" t="s">
        <v>510</v>
      </c>
      <c r="B382" s="2"/>
      <c r="C382" s="6">
        <f>SUMIF('Preferenze Consiglieri'!B:B,LEFT(A382,LEN('Preferenze Consiglieri'!B382)),'Preferenze Consiglieri'!AG:AG)</f>
        <v>0</v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42" t="s">
        <v>511</v>
      </c>
      <c r="B383" s="2"/>
      <c r="C383" s="6">
        <f>SUMIF('Preferenze Consiglieri'!B:B,LEFT(A383,LEN('Preferenze Consiglieri'!B383)),'Preferenze Consiglieri'!AG:AG)</f>
        <v>0</v>
      </c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42" t="s">
        <v>512</v>
      </c>
      <c r="B384" s="2"/>
      <c r="C384" s="6">
        <f>SUMIF('Preferenze Consiglieri'!B:B,LEFT(A384,LEN('Preferenze Consiglieri'!B384)),'Preferenze Consiglieri'!AG:AG)</f>
        <v>68</v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42" t="s">
        <v>513</v>
      </c>
      <c r="B385" s="2"/>
      <c r="C385" s="6">
        <f>SUMIF('Preferenze Consiglieri'!B:B,LEFT(A385,LEN('Preferenze Consiglieri'!B385)),'Preferenze Consiglieri'!AG:AG)</f>
        <v>461</v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42" t="s">
        <v>514</v>
      </c>
      <c r="B386" s="2"/>
      <c r="C386" s="6">
        <f>SUMIF('Preferenze Consiglieri'!B:B,LEFT(A386,LEN('Preferenze Consiglieri'!B386)),'Preferenze Consiglieri'!AG:AG)</f>
        <v>1</v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42" t="s">
        <v>515</v>
      </c>
      <c r="B387" s="2"/>
      <c r="C387" s="6">
        <f>SUMIF('Preferenze Consiglieri'!B:B,LEFT(A387,LEN('Preferenze Consiglieri'!B387)),'Preferenze Consiglieri'!AG:AG)</f>
        <v>0</v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42" t="s">
        <v>516</v>
      </c>
      <c r="B388" s="2"/>
      <c r="C388" s="6">
        <f>SUMIF('Preferenze Consiglieri'!B:B,LEFT(A388,LEN('Preferenze Consiglieri'!B388)),'Preferenze Consiglieri'!AG:AG)</f>
        <v>2</v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42" t="s">
        <v>517</v>
      </c>
      <c r="B389" s="2"/>
      <c r="C389" s="6">
        <f>SUMIF('Preferenze Consiglieri'!B:B,LEFT(A389,LEN('Preferenze Consiglieri'!B389)),'Preferenze Consiglieri'!AG:AG)</f>
        <v>42</v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42" t="s">
        <v>518</v>
      </c>
      <c r="B390" s="2"/>
      <c r="C390" s="6">
        <f>SUMIF('Preferenze Consiglieri'!B:B,LEFT(A390,LEN('Preferenze Consiglieri'!B390)),'Preferenze Consiglieri'!AG:AG)</f>
        <v>3</v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42" t="s">
        <v>519</v>
      </c>
      <c r="B391" s="2"/>
      <c r="C391" s="6">
        <f>SUMIF('Preferenze Consiglieri'!B:B,LEFT(A391,LEN('Preferenze Consiglieri'!B391)),'Preferenze Consiglieri'!AG:AG)</f>
        <v>2</v>
      </c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42" t="s">
        <v>520</v>
      </c>
      <c r="B392" s="2"/>
      <c r="C392" s="6">
        <f>SUMIF('Preferenze Consiglieri'!B:B,LEFT(A392,LEN('Preferenze Consiglieri'!B392)),'Preferenze Consiglieri'!AG:AG)</f>
        <v>30</v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42" t="s">
        <v>521</v>
      </c>
      <c r="B393" s="2"/>
      <c r="C393" s="6">
        <f>SUMIF('Preferenze Consiglieri'!B:B,LEFT(A393,LEN('Preferenze Consiglieri'!B393)),'Preferenze Consiglieri'!AG:AG)</f>
        <v>24</v>
      </c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42" t="s">
        <v>522</v>
      </c>
      <c r="B394" s="2"/>
      <c r="C394" s="6">
        <f>SUMIF('Preferenze Consiglieri'!B:B,LEFT(A394,LEN('Preferenze Consiglieri'!B394)),'Preferenze Consiglieri'!AG:AG)</f>
        <v>153</v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42" t="s">
        <v>523</v>
      </c>
      <c r="B395" s="2"/>
      <c r="C395" s="6">
        <f>SUMIF('Preferenze Consiglieri'!B:B,LEFT(A395,LEN('Preferenze Consiglieri'!B395)),'Preferenze Consiglieri'!AG:AG)</f>
        <v>2</v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42" t="s">
        <v>524</v>
      </c>
      <c r="B396" s="2"/>
      <c r="C396" s="6">
        <f>SUMIF('Preferenze Consiglieri'!B:B,LEFT(A396,LEN('Preferenze Consiglieri'!B396)),'Preferenze Consiglieri'!AG:AG)</f>
        <v>5</v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42" t="s">
        <v>525</v>
      </c>
      <c r="B397" s="2"/>
      <c r="C397" s="6">
        <f>SUMIF('Preferenze Consiglieri'!B:B,LEFT(A397,LEN('Preferenze Consiglieri'!B397)),'Preferenze Consiglieri'!AG:AG)</f>
        <v>3</v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42" t="s">
        <v>526</v>
      </c>
      <c r="B398" s="2"/>
      <c r="C398" s="6">
        <f>SUMIF('Preferenze Consiglieri'!B:B,LEFT(A398,LEN('Preferenze Consiglieri'!B398)),'Preferenze Consiglieri'!AG:AG)</f>
        <v>1778</v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42" t="s">
        <v>527</v>
      </c>
      <c r="B399" s="2"/>
      <c r="C399" s="6">
        <f>SUMIF('Preferenze Consiglieri'!B:B,LEFT(A399,LEN('Preferenze Consiglieri'!B399)),'Preferenze Consiglieri'!AG:AG)</f>
        <v>19</v>
      </c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42" t="s">
        <v>528</v>
      </c>
      <c r="B400" s="2"/>
      <c r="C400" s="6">
        <f>SUMIF('Preferenze Consiglieri'!B:B,LEFT(A400,LEN('Preferenze Consiglieri'!B400)),'Preferenze Consiglieri'!AG:AG)</f>
        <v>12</v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43" t="s">
        <v>529</v>
      </c>
      <c r="B401" s="2"/>
      <c r="C401" s="6">
        <f>SUMIF('Preferenze Consiglieri'!B:B,LEFT(A401,LEN('Preferenze Consiglieri'!B401)),'Preferenze Consiglieri'!AG:AG)</f>
        <v>1</v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43" t="s">
        <v>530</v>
      </c>
      <c r="B402" s="2"/>
      <c r="C402" s="6">
        <f>SUMIF('Preferenze Consiglieri'!B:B,LEFT(A402,LEN('Preferenze Consiglieri'!B402)),'Preferenze Consiglieri'!AG:AG)</f>
        <v>0</v>
      </c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43" t="s">
        <v>531</v>
      </c>
      <c r="B403" s="2"/>
      <c r="C403" s="6">
        <f>SUMIF('Preferenze Consiglieri'!B:B,LEFT(A403,LEN('Preferenze Consiglieri'!B403)),'Preferenze Consiglieri'!AG:AG)</f>
        <v>6</v>
      </c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43" t="s">
        <v>532</v>
      </c>
      <c r="B404" s="2"/>
      <c r="C404" s="6">
        <f>SUMIF('Preferenze Consiglieri'!B:B,LEFT(A404,LEN('Preferenze Consiglieri'!B404)),'Preferenze Consiglieri'!AG:AG)</f>
        <v>0</v>
      </c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43" t="s">
        <v>533</v>
      </c>
      <c r="B405" s="2"/>
      <c r="C405" s="6">
        <f>SUMIF('Preferenze Consiglieri'!B:B,LEFT(A405,LEN('Preferenze Consiglieri'!B405)),'Preferenze Consiglieri'!AG:AG)</f>
        <v>0</v>
      </c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43" t="s">
        <v>534</v>
      </c>
      <c r="B406" s="2"/>
      <c r="C406" s="6">
        <f>SUMIF('Preferenze Consiglieri'!B:B,LEFT(A406,LEN('Preferenze Consiglieri'!B406)),'Preferenze Consiglieri'!AG:AG)</f>
        <v>0</v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43" t="s">
        <v>535</v>
      </c>
      <c r="B407" s="2"/>
      <c r="C407" s="6">
        <f>SUMIF('Preferenze Consiglieri'!B:B,LEFT(A407,LEN('Preferenze Consiglieri'!B407)),'Preferenze Consiglieri'!AG:AG)</f>
        <v>0</v>
      </c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43" t="s">
        <v>536</v>
      </c>
      <c r="B408" s="2"/>
      <c r="C408" s="6">
        <f>SUMIF('Preferenze Consiglieri'!B:B,LEFT(A408,LEN('Preferenze Consiglieri'!B408)),'Preferenze Consiglieri'!AG:AG)</f>
        <v>0</v>
      </c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43" t="s">
        <v>537</v>
      </c>
      <c r="B409" s="2"/>
      <c r="C409" s="6">
        <f>SUMIF('Preferenze Consiglieri'!B:B,LEFT(A409,LEN('Preferenze Consiglieri'!B409)),'Preferenze Consiglieri'!AG:AG)</f>
        <v>1</v>
      </c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43" t="s">
        <v>538</v>
      </c>
      <c r="B410" s="2"/>
      <c r="C410" s="6">
        <f>SUMIF('Preferenze Consiglieri'!B:B,LEFT(A410,LEN('Preferenze Consiglieri'!B410)),'Preferenze Consiglieri'!AG:AG)</f>
        <v>0</v>
      </c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43" t="s">
        <v>539</v>
      </c>
      <c r="B411" s="2"/>
      <c r="C411" s="6">
        <f>SUMIF('Preferenze Consiglieri'!B:B,LEFT(A411,LEN('Preferenze Consiglieri'!B411)),'Preferenze Consiglieri'!AG:AG)</f>
        <v>0</v>
      </c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43" t="s">
        <v>540</v>
      </c>
      <c r="B412" s="2"/>
      <c r="C412" s="6">
        <f>SUMIF('Preferenze Consiglieri'!B:B,LEFT(A412,LEN('Preferenze Consiglieri'!B412)),'Preferenze Consiglieri'!AG:AG)</f>
        <v>0</v>
      </c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43" t="s">
        <v>541</v>
      </c>
      <c r="B413" s="2"/>
      <c r="C413" s="6">
        <f>SUMIF('Preferenze Consiglieri'!B:B,LEFT(A413,LEN('Preferenze Consiglieri'!B413)),'Preferenze Consiglieri'!AG:AG)</f>
        <v>0</v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43" t="s">
        <v>542</v>
      </c>
      <c r="B414" s="2"/>
      <c r="C414" s="6">
        <f>SUMIF('Preferenze Consiglieri'!B:B,LEFT(A414,LEN('Preferenze Consiglieri'!B414)),'Preferenze Consiglieri'!AG:AG)</f>
        <v>0</v>
      </c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43" t="s">
        <v>543</v>
      </c>
      <c r="B415" s="2"/>
      <c r="C415" s="6">
        <f>SUMIF('Preferenze Consiglieri'!B:B,LEFT(A415,LEN('Preferenze Consiglieri'!B415)),'Preferenze Consiglieri'!AG:AG)</f>
        <v>0</v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43" t="s">
        <v>544</v>
      </c>
      <c r="B416" s="2"/>
      <c r="C416" s="6">
        <f>SUMIF('Preferenze Consiglieri'!B:B,LEFT(A416,LEN('Preferenze Consiglieri'!B416)),'Preferenze Consiglieri'!AG:AG)</f>
        <v>0</v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43" t="s">
        <v>545</v>
      </c>
      <c r="B417" s="2"/>
      <c r="C417" s="6">
        <f>SUMIF('Preferenze Consiglieri'!B:B,LEFT(A417,LEN('Preferenze Consiglieri'!B417)),'Preferenze Consiglieri'!AG:AG)</f>
        <v>4</v>
      </c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43" t="s">
        <v>546</v>
      </c>
      <c r="B418" s="2"/>
      <c r="C418" s="6">
        <f>SUMIF('Preferenze Consiglieri'!B:B,LEFT(A418,LEN('Preferenze Consiglieri'!B418)),'Preferenze Consiglieri'!AG:AG)</f>
        <v>0</v>
      </c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43" t="s">
        <v>547</v>
      </c>
      <c r="B419" s="2"/>
      <c r="C419" s="6">
        <f>SUMIF('Preferenze Consiglieri'!B:B,LEFT(A419,LEN('Preferenze Consiglieri'!B419)),'Preferenze Consiglieri'!AG:AG)</f>
        <v>0</v>
      </c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43" t="s">
        <v>548</v>
      </c>
      <c r="B420" s="2"/>
      <c r="C420" s="6">
        <f>SUMIF('Preferenze Consiglieri'!B:B,LEFT(A420,LEN('Preferenze Consiglieri'!B420)),'Preferenze Consiglieri'!AG:AG)</f>
        <v>0</v>
      </c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43" t="s">
        <v>549</v>
      </c>
      <c r="B421" s="2"/>
      <c r="C421" s="6">
        <f>SUMIF('Preferenze Consiglieri'!B:B,LEFT(A421,LEN('Preferenze Consiglieri'!B421)),'Preferenze Consiglieri'!AG:AG)</f>
        <v>0</v>
      </c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43" t="s">
        <v>550</v>
      </c>
      <c r="B422" s="2"/>
      <c r="C422" s="6">
        <f>SUMIF('Preferenze Consiglieri'!B:B,LEFT(A422,LEN('Preferenze Consiglieri'!B422)),'Preferenze Consiglieri'!AG:AG)</f>
        <v>0</v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43" t="s">
        <v>551</v>
      </c>
      <c r="B423" s="2"/>
      <c r="C423" s="6">
        <f>SUMIF('Preferenze Consiglieri'!B:B,LEFT(A423,LEN('Preferenze Consiglieri'!B423)),'Preferenze Consiglieri'!AG:AG)</f>
        <v>0</v>
      </c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43" t="s">
        <v>552</v>
      </c>
      <c r="B424" s="2"/>
      <c r="C424" s="6">
        <f>SUMIF('Preferenze Consiglieri'!B:B,LEFT(A424,LEN('Preferenze Consiglieri'!B424)),'Preferenze Consiglieri'!AG:AG)</f>
        <v>1</v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3" t="s">
        <v>553</v>
      </c>
      <c r="B425" s="2"/>
      <c r="C425" s="6">
        <f>SUMIF('Preferenze Consiglieri'!B:B,LEFT(A425,LEN('Preferenze Consiglieri'!B425)),'Preferenze Consiglieri'!AG:AG)</f>
        <v>0</v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43" t="s">
        <v>554</v>
      </c>
      <c r="B426" s="2"/>
      <c r="C426" s="6">
        <f>SUMIF('Preferenze Consiglieri'!B:B,LEFT(A426,LEN('Preferenze Consiglieri'!B426)),'Preferenze Consiglieri'!AG:AG)</f>
        <v>0</v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43" t="s">
        <v>555</v>
      </c>
      <c r="B427" s="2"/>
      <c r="C427" s="6">
        <f>SUMIF('Preferenze Consiglieri'!B:B,LEFT(A427,LEN('Preferenze Consiglieri'!B427)),'Preferenze Consiglieri'!AG:AG)</f>
        <v>0</v>
      </c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44" t="s">
        <v>556</v>
      </c>
      <c r="B428" s="2"/>
      <c r="C428" s="6">
        <f>SUMIF('Preferenze Consiglieri'!B:B,LEFT(A428,LEN('Preferenze Consiglieri'!B428)),'Preferenze Consiglieri'!AG:AG)</f>
        <v>39</v>
      </c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44" t="s">
        <v>557</v>
      </c>
      <c r="B429" s="2"/>
      <c r="C429" s="6">
        <f>SUMIF('Preferenze Consiglieri'!B:B,LEFT(A429,LEN('Preferenze Consiglieri'!B429)),'Preferenze Consiglieri'!AG:AG)</f>
        <v>0</v>
      </c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44" t="s">
        <v>558</v>
      </c>
      <c r="B430" s="2"/>
      <c r="C430" s="6">
        <f>SUMIF('Preferenze Consiglieri'!B:B,LEFT(A430,LEN('Preferenze Consiglieri'!B430)),'Preferenze Consiglieri'!AG:AG)</f>
        <v>0</v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44" t="s">
        <v>559</v>
      </c>
      <c r="B431" s="2"/>
      <c r="C431" s="6">
        <f>SUMIF('Preferenze Consiglieri'!B:B,LEFT(A431,LEN('Preferenze Consiglieri'!B431)),'Preferenze Consiglieri'!AG:AG)</f>
        <v>5</v>
      </c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44" t="s">
        <v>560</v>
      </c>
      <c r="B432" s="2"/>
      <c r="C432" s="6">
        <f>SUMIF('Preferenze Consiglieri'!B:B,LEFT(A432,LEN('Preferenze Consiglieri'!B432)),'Preferenze Consiglieri'!AG:AG)</f>
        <v>0</v>
      </c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44" t="s">
        <v>561</v>
      </c>
      <c r="B433" s="2"/>
      <c r="C433" s="6">
        <f>SUMIF('Preferenze Consiglieri'!B:B,LEFT(A433,LEN('Preferenze Consiglieri'!B433)),'Preferenze Consiglieri'!AG:AG)</f>
        <v>18</v>
      </c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44" t="s">
        <v>562</v>
      </c>
      <c r="B434" s="2"/>
      <c r="C434" s="6">
        <f>SUMIF('Preferenze Consiglieri'!B:B,LEFT(A434,LEN('Preferenze Consiglieri'!B434)),'Preferenze Consiglieri'!AG:AG)</f>
        <v>0</v>
      </c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44" t="s">
        <v>563</v>
      </c>
      <c r="B435" s="2"/>
      <c r="C435" s="6">
        <f>SUMIF('Preferenze Consiglieri'!B:B,LEFT(A435,LEN('Preferenze Consiglieri'!B435)),'Preferenze Consiglieri'!AG:AG)</f>
        <v>2</v>
      </c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44" t="s">
        <v>564</v>
      </c>
      <c r="B436" s="2"/>
      <c r="C436" s="6">
        <f>SUMIF('Preferenze Consiglieri'!B:B,LEFT(A436,LEN('Preferenze Consiglieri'!B436)),'Preferenze Consiglieri'!AG:AG)</f>
        <v>3</v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44" t="s">
        <v>565</v>
      </c>
      <c r="B437" s="2"/>
      <c r="C437" s="6">
        <f>SUMIF('Preferenze Consiglieri'!B:B,LEFT(A437,LEN('Preferenze Consiglieri'!B437)),'Preferenze Consiglieri'!AG:AG)</f>
        <v>0</v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44" t="s">
        <v>566</v>
      </c>
      <c r="B438" s="2"/>
      <c r="C438" s="6">
        <f>SUMIF('Preferenze Consiglieri'!B:B,LEFT(A438,LEN('Preferenze Consiglieri'!B438)),'Preferenze Consiglieri'!AG:AG)</f>
        <v>1</v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44" t="s">
        <v>567</v>
      </c>
      <c r="B439" s="2"/>
      <c r="C439" s="6">
        <f>SUMIF('Preferenze Consiglieri'!B:B,LEFT(A439,LEN('Preferenze Consiglieri'!B439)),'Preferenze Consiglieri'!AG:AG)</f>
        <v>0</v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44" t="s">
        <v>568</v>
      </c>
      <c r="B440" s="2"/>
      <c r="C440" s="6">
        <f>SUMIF('Preferenze Consiglieri'!B:B,LEFT(A440,LEN('Preferenze Consiglieri'!B440)),'Preferenze Consiglieri'!AG:AG)</f>
        <v>0</v>
      </c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44" t="s">
        <v>569</v>
      </c>
      <c r="B441" s="2"/>
      <c r="C441" s="6">
        <f>SUMIF('Preferenze Consiglieri'!B:B,LEFT(A441,LEN('Preferenze Consiglieri'!B441)),'Preferenze Consiglieri'!AG:AG)</f>
        <v>38</v>
      </c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44" t="s">
        <v>570</v>
      </c>
      <c r="B442" s="2"/>
      <c r="C442" s="6">
        <f>SUMIF('Preferenze Consiglieri'!B:B,LEFT(A442,LEN('Preferenze Consiglieri'!B442)),'Preferenze Consiglieri'!AG:AG)</f>
        <v>2</v>
      </c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44" t="s">
        <v>571</v>
      </c>
      <c r="B443" s="2"/>
      <c r="C443" s="6">
        <f>SUMIF('Preferenze Consiglieri'!B:B,LEFT(A443,LEN('Preferenze Consiglieri'!B443)),'Preferenze Consiglieri'!AG:AG)</f>
        <v>38</v>
      </c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44" t="s">
        <v>572</v>
      </c>
      <c r="B444" s="2"/>
      <c r="C444" s="6">
        <f>SUMIF('Preferenze Consiglieri'!B:B,LEFT(A444,LEN('Preferenze Consiglieri'!B444)),'Preferenze Consiglieri'!AG:AG)</f>
        <v>0</v>
      </c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44" t="s">
        <v>573</v>
      </c>
      <c r="B445" s="2"/>
      <c r="C445" s="6">
        <f>SUMIF('Preferenze Consiglieri'!B:B,LEFT(A445,LEN('Preferenze Consiglieri'!B445)),'Preferenze Consiglieri'!AG:AG)</f>
        <v>9</v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44" t="s">
        <v>574</v>
      </c>
      <c r="B446" s="2"/>
      <c r="C446" s="6">
        <f>SUMIF('Preferenze Consiglieri'!B:B,LEFT(A446,LEN('Preferenze Consiglieri'!B446)),'Preferenze Consiglieri'!AG:AG)</f>
        <v>0</v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44" t="s">
        <v>575</v>
      </c>
      <c r="B447" s="2"/>
      <c r="C447" s="6">
        <f>SUMIF('Preferenze Consiglieri'!B:B,LEFT(A447,LEN('Preferenze Consiglieri'!B447)),'Preferenze Consiglieri'!AG:AG)</f>
        <v>0</v>
      </c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44" t="s">
        <v>576</v>
      </c>
      <c r="B448" s="2"/>
      <c r="C448" s="6">
        <f>SUMIF('Preferenze Consiglieri'!B:B,LEFT(A448,LEN('Preferenze Consiglieri'!B448)),'Preferenze Consiglieri'!AG:AG)</f>
        <v>1</v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44" t="s">
        <v>577</v>
      </c>
      <c r="B449" s="2"/>
      <c r="C449" s="6">
        <f>SUMIF('Preferenze Consiglieri'!B:B,LEFT(A449,LEN('Preferenze Consiglieri'!B449)),'Preferenze Consiglieri'!AG:AG)</f>
        <v>19</v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44" t="s">
        <v>578</v>
      </c>
      <c r="B450" s="2"/>
      <c r="C450" s="6">
        <f>SUMIF('Preferenze Consiglieri'!B:B,LEFT(A450,LEN('Preferenze Consiglieri'!B450)),'Preferenze Consiglieri'!AG:AG)</f>
        <v>10</v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44" t="s">
        <v>579</v>
      </c>
      <c r="B451" s="2"/>
      <c r="C451" s="6">
        <f>SUMIF('Preferenze Consiglieri'!B:B,LEFT(A451,LEN('Preferenze Consiglieri'!B451)),'Preferenze Consiglieri'!AG:AG)</f>
        <v>0</v>
      </c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44" t="s">
        <v>580</v>
      </c>
      <c r="B452" s="2"/>
      <c r="C452" s="6">
        <f>SUMIF('Preferenze Consiglieri'!B:B,LEFT(A452,LEN('Preferenze Consiglieri'!B452)),'Preferenze Consiglieri'!AG:AG)</f>
        <v>12</v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44" t="s">
        <v>581</v>
      </c>
      <c r="B453" s="2"/>
      <c r="C453" s="6">
        <f>SUMIF('Preferenze Consiglieri'!B:B,LEFT(A453,LEN('Preferenze Consiglieri'!B453)),'Preferenze Consiglieri'!AG:AG)</f>
        <v>2</v>
      </c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44" t="s">
        <v>582</v>
      </c>
      <c r="B454" s="2"/>
      <c r="C454" s="6">
        <f>SUMIF('Preferenze Consiglieri'!B:B,LEFT(A454,LEN('Preferenze Consiglieri'!B454)),'Preferenze Consiglieri'!AG:AG)</f>
        <v>4</v>
      </c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45" t="s">
        <v>583</v>
      </c>
      <c r="B455" s="2"/>
      <c r="C455" s="6">
        <f>SUMIF('Preferenze Consiglieri'!B:B,LEFT(A455,LEN('Preferenze Consiglieri'!B455)),'Preferenze Consiglieri'!AG:AG)</f>
        <v>4</v>
      </c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45" t="s">
        <v>584</v>
      </c>
      <c r="B456" s="2"/>
      <c r="C456" s="6">
        <f>SUMIF('Preferenze Consiglieri'!B:B,LEFT(A456,LEN('Preferenze Consiglieri'!B456)),'Preferenze Consiglieri'!AG:AG)</f>
        <v>0</v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45" t="s">
        <v>585</v>
      </c>
      <c r="B457" s="2"/>
      <c r="C457" s="6">
        <f>SUMIF('Preferenze Consiglieri'!B:B,LEFT(A457,LEN('Preferenze Consiglieri'!B457)),'Preferenze Consiglieri'!AG:AG)</f>
        <v>0</v>
      </c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45" t="s">
        <v>586</v>
      </c>
      <c r="B458" s="2"/>
      <c r="C458" s="6">
        <f>SUMIF('Preferenze Consiglieri'!B:B,LEFT(A458,LEN('Preferenze Consiglieri'!B458)),'Preferenze Consiglieri'!AG:AG)</f>
        <v>0</v>
      </c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45" t="s">
        <v>587</v>
      </c>
      <c r="B459" s="2"/>
      <c r="C459" s="6">
        <f>SUMIF('Preferenze Consiglieri'!B:B,LEFT(A459,LEN('Preferenze Consiglieri'!B459)),'Preferenze Consiglieri'!AG:AG)</f>
        <v>0</v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45" t="s">
        <v>588</v>
      </c>
      <c r="B460" s="2"/>
      <c r="C460" s="6">
        <f>SUMIF('Preferenze Consiglieri'!B:B,LEFT(A460,LEN('Preferenze Consiglieri'!B460)),'Preferenze Consiglieri'!AG:AG)</f>
        <v>1</v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45" t="s">
        <v>589</v>
      </c>
      <c r="B461" s="2"/>
      <c r="C461" s="6">
        <f>SUMIF('Preferenze Consiglieri'!B:B,LEFT(A461,LEN('Preferenze Consiglieri'!B461)),'Preferenze Consiglieri'!AG:AG)</f>
        <v>0</v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45" t="s">
        <v>590</v>
      </c>
      <c r="B462" s="2"/>
      <c r="C462" s="6">
        <f>SUMIF('Preferenze Consiglieri'!B:B,LEFT(A462,LEN('Preferenze Consiglieri'!B462)),'Preferenze Consiglieri'!AG:AG)</f>
        <v>0</v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45" t="s">
        <v>591</v>
      </c>
      <c r="B463" s="2"/>
      <c r="C463" s="6">
        <f>SUMIF('Preferenze Consiglieri'!B:B,LEFT(A463,LEN('Preferenze Consiglieri'!B463)),'Preferenze Consiglieri'!AG:AG)</f>
        <v>0</v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45" t="s">
        <v>592</v>
      </c>
      <c r="B464" s="2"/>
      <c r="C464" s="6">
        <f>SUMIF('Preferenze Consiglieri'!B:B,LEFT(A464,LEN('Preferenze Consiglieri'!B464)),'Preferenze Consiglieri'!AG:AG)</f>
        <v>0</v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45" t="s">
        <v>593</v>
      </c>
      <c r="B465" s="2"/>
      <c r="C465" s="6">
        <f>SUMIF('Preferenze Consiglieri'!B:B,LEFT(A465,LEN('Preferenze Consiglieri'!B465)),'Preferenze Consiglieri'!AG:AG)</f>
        <v>0</v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45" t="s">
        <v>594</v>
      </c>
      <c r="B466" s="2"/>
      <c r="C466" s="6">
        <f>SUMIF('Preferenze Consiglieri'!B:B,LEFT(A466,LEN('Preferenze Consiglieri'!B466)),'Preferenze Consiglieri'!AG:AG)</f>
        <v>0</v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5" t="s">
        <v>595</v>
      </c>
      <c r="B467" s="2"/>
      <c r="C467" s="6">
        <f>SUMIF('Preferenze Consiglieri'!B:B,LEFT(A467,LEN('Preferenze Consiglieri'!B467)),'Preferenze Consiglieri'!AG:AG)</f>
        <v>0</v>
      </c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45" t="s">
        <v>596</v>
      </c>
      <c r="B468" s="2"/>
      <c r="C468" s="6">
        <f>SUMIF('Preferenze Consiglieri'!B:B,LEFT(A468,LEN('Preferenze Consiglieri'!B468)),'Preferenze Consiglieri'!AG:AG)</f>
        <v>0</v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45" t="s">
        <v>597</v>
      </c>
      <c r="B469" s="2"/>
      <c r="C469" s="6">
        <f>SUMIF('Preferenze Consiglieri'!B:B,LEFT(A469,LEN('Preferenze Consiglieri'!B469)),'Preferenze Consiglieri'!AG:AG)</f>
        <v>0</v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45" t="s">
        <v>598</v>
      </c>
      <c r="B470" s="2"/>
      <c r="C470" s="6">
        <f>SUMIF('Preferenze Consiglieri'!B:B,LEFT(A470,LEN('Preferenze Consiglieri'!B470)),'Preferenze Consiglieri'!AG:AG)</f>
        <v>0</v>
      </c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45" t="s">
        <v>599</v>
      </c>
      <c r="B471" s="2"/>
      <c r="C471" s="6">
        <f>SUMIF('Preferenze Consiglieri'!B:B,LEFT(A471,LEN('Preferenze Consiglieri'!B471)),'Preferenze Consiglieri'!AG:AG)</f>
        <v>0</v>
      </c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45" t="s">
        <v>600</v>
      </c>
      <c r="B472" s="2"/>
      <c r="C472" s="6">
        <f>SUMIF('Preferenze Consiglieri'!B:B,LEFT(A472,LEN('Preferenze Consiglieri'!B472)),'Preferenze Consiglieri'!AG:AG)</f>
        <v>0</v>
      </c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45" t="s">
        <v>601</v>
      </c>
      <c r="B473" s="2"/>
      <c r="C473" s="6">
        <f>SUMIF('Preferenze Consiglieri'!B:B,LEFT(A473,LEN('Preferenze Consiglieri'!B473)),'Preferenze Consiglieri'!AG:AG)</f>
        <v>0</v>
      </c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45" t="s">
        <v>602</v>
      </c>
      <c r="B474" s="2"/>
      <c r="C474" s="6">
        <f>SUMIF('Preferenze Consiglieri'!B:B,LEFT(A474,LEN('Preferenze Consiglieri'!B474)),'Preferenze Consiglieri'!AG:AG)</f>
        <v>0</v>
      </c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45" t="s">
        <v>603</v>
      </c>
      <c r="B475" s="2"/>
      <c r="C475" s="6">
        <f>SUMIF('Preferenze Consiglieri'!B:B,LEFT(A475,LEN('Preferenze Consiglieri'!B475)),'Preferenze Consiglieri'!AG:AG)</f>
        <v>0</v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45" t="s">
        <v>604</v>
      </c>
      <c r="B476" s="2"/>
      <c r="C476" s="6">
        <f>SUMIF('Preferenze Consiglieri'!B:B,LEFT(A476,LEN('Preferenze Consiglieri'!B476)),'Preferenze Consiglieri'!AG:AG)</f>
        <v>0</v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45" t="s">
        <v>605</v>
      </c>
      <c r="B477" s="2"/>
      <c r="C477" s="6">
        <f>SUMIF('Preferenze Consiglieri'!B:B,LEFT(A477,LEN('Preferenze Consiglieri'!B477)),'Preferenze Consiglieri'!AG:AG)</f>
        <v>0</v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45" t="s">
        <v>606</v>
      </c>
      <c r="B478" s="2"/>
      <c r="C478" s="6">
        <f>SUMIF('Preferenze Consiglieri'!B:B,LEFT(A478,LEN('Preferenze Consiglieri'!B478)),'Preferenze Consiglieri'!AG:AG)</f>
        <v>0</v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45" t="s">
        <v>607</v>
      </c>
      <c r="B479" s="2"/>
      <c r="C479" s="6">
        <f>SUMIF('Preferenze Consiglieri'!B:B,LEFT(A479,LEN('Preferenze Consiglieri'!B479)),'Preferenze Consiglieri'!AG:AG)</f>
        <v>0</v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46" t="s">
        <v>608</v>
      </c>
      <c r="B480" s="2"/>
      <c r="C480" s="6">
        <f>SUMIF('Preferenze Consiglieri'!B:B,LEFT(A480,LEN('Preferenze Consiglieri'!B480)),'Preferenze Consiglieri'!AG:AG)</f>
        <v>23</v>
      </c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46" t="s">
        <v>609</v>
      </c>
      <c r="B481" s="2"/>
      <c r="C481" s="6">
        <f>SUMIF('Preferenze Consiglieri'!B:B,LEFT(A481,LEN('Preferenze Consiglieri'!B481)),'Preferenze Consiglieri'!AG:AG)</f>
        <v>5</v>
      </c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46" t="s">
        <v>610</v>
      </c>
      <c r="B482" s="2"/>
      <c r="C482" s="6">
        <f>SUMIF('Preferenze Consiglieri'!B:B,LEFT(A482,LEN('Preferenze Consiglieri'!B482)),'Preferenze Consiglieri'!AG:AG)</f>
        <v>2</v>
      </c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46" t="s">
        <v>611</v>
      </c>
      <c r="B483" s="2"/>
      <c r="C483" s="6">
        <f>SUMIF('Preferenze Consiglieri'!B:B,LEFT(A483,LEN('Preferenze Consiglieri'!B483)),'Preferenze Consiglieri'!AG:AG)</f>
        <v>7</v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46" t="s">
        <v>612</v>
      </c>
      <c r="B484" s="2"/>
      <c r="C484" s="6">
        <f>SUMIF('Preferenze Consiglieri'!B:B,LEFT(A484,LEN('Preferenze Consiglieri'!B484)),'Preferenze Consiglieri'!AG:AG)</f>
        <v>11</v>
      </c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46" t="s">
        <v>613</v>
      </c>
      <c r="B485" s="2"/>
      <c r="C485" s="6">
        <f>SUMIF('Preferenze Consiglieri'!B:B,LEFT(A485,LEN('Preferenze Consiglieri'!B485)),'Preferenze Consiglieri'!AG:AG)</f>
        <v>19</v>
      </c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46" t="s">
        <v>614</v>
      </c>
      <c r="B486" s="2"/>
      <c r="C486" s="6">
        <f>SUMIF('Preferenze Consiglieri'!B:B,LEFT(A486,LEN('Preferenze Consiglieri'!B486)),'Preferenze Consiglieri'!AG:AG)</f>
        <v>6</v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46" t="s">
        <v>615</v>
      </c>
      <c r="B487" s="2"/>
      <c r="C487" s="6">
        <f>SUMIF('Preferenze Consiglieri'!B:B,LEFT(A487,LEN('Preferenze Consiglieri'!B487)),'Preferenze Consiglieri'!AG:AG)</f>
        <v>4</v>
      </c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46" t="s">
        <v>616</v>
      </c>
      <c r="B488" s="2"/>
      <c r="C488" s="6">
        <f>SUMIF('Preferenze Consiglieri'!B:B,LEFT(A488,LEN('Preferenze Consiglieri'!B488)),'Preferenze Consiglieri'!AG:AG)</f>
        <v>9</v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46" t="s">
        <v>617</v>
      </c>
      <c r="B489" s="2"/>
      <c r="C489" s="6">
        <f>SUMIF('Preferenze Consiglieri'!B:B,LEFT(A489,LEN('Preferenze Consiglieri'!B489)),'Preferenze Consiglieri'!AG:AG)</f>
        <v>15</v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46" t="s">
        <v>618</v>
      </c>
      <c r="B490" s="2"/>
      <c r="C490" s="6">
        <f>SUMIF('Preferenze Consiglieri'!B:B,LEFT(A490,LEN('Preferenze Consiglieri'!B490)),'Preferenze Consiglieri'!AG:AG)</f>
        <v>0</v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46" t="s">
        <v>619</v>
      </c>
      <c r="B491" s="2"/>
      <c r="C491" s="6">
        <f>SUMIF('Preferenze Consiglieri'!B:B,LEFT(A491,LEN('Preferenze Consiglieri'!B491)),'Preferenze Consiglieri'!AG:AG)</f>
        <v>320</v>
      </c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46" t="s">
        <v>620</v>
      </c>
      <c r="B492" s="2"/>
      <c r="C492" s="6">
        <f>SUMIF('Preferenze Consiglieri'!B:B,LEFT(A492,LEN('Preferenze Consiglieri'!B492)),'Preferenze Consiglieri'!AG:AG)</f>
        <v>32</v>
      </c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46" t="s">
        <v>621</v>
      </c>
      <c r="B493" s="2"/>
      <c r="C493" s="6">
        <f>SUMIF('Preferenze Consiglieri'!B:B,LEFT(A493,LEN('Preferenze Consiglieri'!B493)),'Preferenze Consiglieri'!AG:AG)</f>
        <v>103</v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46" t="s">
        <v>622</v>
      </c>
      <c r="B494" s="2"/>
      <c r="C494" s="6">
        <f>SUMIF('Preferenze Consiglieri'!B:B,LEFT(A494,LEN('Preferenze Consiglieri'!B494)),'Preferenze Consiglieri'!AG:AG)</f>
        <v>49</v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46" t="s">
        <v>623</v>
      </c>
      <c r="B495" s="2"/>
      <c r="C495" s="6">
        <f>SUMIF('Preferenze Consiglieri'!B:B,LEFT(A495,LEN('Preferenze Consiglieri'!B495)),'Preferenze Consiglieri'!AG:AG)</f>
        <v>3</v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46" t="s">
        <v>624</v>
      </c>
      <c r="B496" s="2"/>
      <c r="C496" s="6">
        <f>SUMIF('Preferenze Consiglieri'!B:B,LEFT(A496,LEN('Preferenze Consiglieri'!B496)),'Preferenze Consiglieri'!AG:AG)</f>
        <v>0</v>
      </c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46" t="s">
        <v>625</v>
      </c>
      <c r="B497" s="2"/>
      <c r="C497" s="6">
        <f>SUMIF('Preferenze Consiglieri'!B:B,LEFT(A497,LEN('Preferenze Consiglieri'!B497)),'Preferenze Consiglieri'!AG:AG)</f>
        <v>7</v>
      </c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46" t="s">
        <v>626</v>
      </c>
      <c r="B498" s="2"/>
      <c r="C498" s="6">
        <f>SUMIF('Preferenze Consiglieri'!B:B,LEFT(A498,LEN('Preferenze Consiglieri'!B498)),'Preferenze Consiglieri'!AG:AG)</f>
        <v>217</v>
      </c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46" t="s">
        <v>627</v>
      </c>
      <c r="B499" s="2"/>
      <c r="C499" s="6">
        <f>SUMIF('Preferenze Consiglieri'!B:B,LEFT(A499,LEN('Preferenze Consiglieri'!B499)),'Preferenze Consiglieri'!AG:AG)</f>
        <v>1</v>
      </c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46" t="s">
        <v>628</v>
      </c>
      <c r="B500" s="2"/>
      <c r="C500" s="6">
        <f>SUMIF('Preferenze Consiglieri'!B:B,LEFT(A500,LEN('Preferenze Consiglieri'!B500)),'Preferenze Consiglieri'!AG:AG)</f>
        <v>98</v>
      </c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46" t="s">
        <v>629</v>
      </c>
      <c r="B501" s="2"/>
      <c r="C501" s="6">
        <f>SUMIF('Preferenze Consiglieri'!B:B,LEFT(A501,LEN('Preferenze Consiglieri'!B501)),'Preferenze Consiglieri'!AG:AG)</f>
        <v>0</v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46" t="s">
        <v>630</v>
      </c>
      <c r="B502" s="2"/>
      <c r="C502" s="6">
        <f>SUMIF('Preferenze Consiglieri'!B:B,LEFT(A502,LEN('Preferenze Consiglieri'!B502)),'Preferenze Consiglieri'!AG:AG)</f>
        <v>50</v>
      </c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46" t="s">
        <v>631</v>
      </c>
      <c r="B503" s="2"/>
      <c r="C503" s="6">
        <f>SUMIF('Preferenze Consiglieri'!B:B,LEFT(A503,LEN('Preferenze Consiglieri'!B503)),'Preferenze Consiglieri'!AG:AG)</f>
        <v>37</v>
      </c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46" t="s">
        <v>632</v>
      </c>
      <c r="B504" s="2"/>
      <c r="C504" s="6">
        <f>SUMIF('Preferenze Consiglieri'!B:B,LEFT(A504,LEN('Preferenze Consiglieri'!B504)),'Preferenze Consiglieri'!AG:AG)</f>
        <v>13</v>
      </c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46" t="s">
        <v>633</v>
      </c>
      <c r="B505" s="2"/>
      <c r="C505" s="6">
        <f>SUMIF('Preferenze Consiglieri'!B:B,LEFT(A505,LEN('Preferenze Consiglieri'!B505)),'Preferenze Consiglieri'!AG:AG)</f>
        <v>15</v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46" t="s">
        <v>634</v>
      </c>
      <c r="B506" s="2"/>
      <c r="C506" s="6">
        <f>SUMIF('Preferenze Consiglieri'!B:B,LEFT(A506,LEN('Preferenze Consiglieri'!B506)),'Preferenze Consiglieri'!AG:AG)</f>
        <v>7</v>
      </c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47" t="s">
        <v>635</v>
      </c>
      <c r="B507" s="2"/>
      <c r="C507" s="6">
        <f>SUMIF('Preferenze Consiglieri'!B:B,LEFT(A507,LEN('Preferenze Consiglieri'!B507)),'Preferenze Consiglieri'!AG:AG)</f>
        <v>0</v>
      </c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47" t="s">
        <v>636</v>
      </c>
      <c r="B508" s="2"/>
      <c r="C508" s="6">
        <f>SUMIF('Preferenze Consiglieri'!B:B,LEFT(A508,LEN('Preferenze Consiglieri'!B508)),'Preferenze Consiglieri'!AG:AG)</f>
        <v>6</v>
      </c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7" t="s">
        <v>637</v>
      </c>
      <c r="B509" s="2"/>
      <c r="C509" s="6">
        <f>SUMIF('Preferenze Consiglieri'!B:B,LEFT(A509,LEN('Preferenze Consiglieri'!B509)),'Preferenze Consiglieri'!AG:AG)</f>
        <v>3</v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47" t="s">
        <v>638</v>
      </c>
      <c r="B510" s="2"/>
      <c r="C510" s="6">
        <f>SUMIF('Preferenze Consiglieri'!B:B,LEFT(A510,LEN('Preferenze Consiglieri'!B510)),'Preferenze Consiglieri'!AG:AG)</f>
        <v>0</v>
      </c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47" t="s">
        <v>639</v>
      </c>
      <c r="B511" s="2"/>
      <c r="C511" s="6">
        <f>SUMIF('Preferenze Consiglieri'!B:B,LEFT(A511,LEN('Preferenze Consiglieri'!B511)),'Preferenze Consiglieri'!AG:AG)</f>
        <v>7</v>
      </c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47" t="s">
        <v>640</v>
      </c>
      <c r="B512" s="2"/>
      <c r="C512" s="6">
        <f>SUMIF('Preferenze Consiglieri'!B:B,LEFT(A512,LEN('Preferenze Consiglieri'!B512)),'Preferenze Consiglieri'!AG:AG)</f>
        <v>0</v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47" t="s">
        <v>641</v>
      </c>
      <c r="B513" s="2"/>
      <c r="C513" s="6">
        <f>SUMIF('Preferenze Consiglieri'!B:B,LEFT(A513,LEN('Preferenze Consiglieri'!B513)),'Preferenze Consiglieri'!AG:AG)</f>
        <v>1</v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47" t="s">
        <v>642</v>
      </c>
      <c r="B514" s="2"/>
      <c r="C514" s="6">
        <f>SUMIF('Preferenze Consiglieri'!B:B,LEFT(A514,LEN('Preferenze Consiglieri'!B514)),'Preferenze Consiglieri'!AG:AG)</f>
        <v>1</v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47" t="s">
        <v>643</v>
      </c>
      <c r="B515" s="2"/>
      <c r="C515" s="6">
        <f>SUMIF('Preferenze Consiglieri'!B:B,LEFT(A515,LEN('Preferenze Consiglieri'!B515)),'Preferenze Consiglieri'!AG:AG)</f>
        <v>0</v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47" t="s">
        <v>644</v>
      </c>
      <c r="B516" s="2"/>
      <c r="C516" s="6">
        <f>SUMIF('Preferenze Consiglieri'!B:B,LEFT(A516,LEN('Preferenze Consiglieri'!B516)),'Preferenze Consiglieri'!AG:AG)</f>
        <v>0</v>
      </c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47" t="s">
        <v>645</v>
      </c>
      <c r="B517" s="2"/>
      <c r="C517" s="6">
        <f>SUMIF('Preferenze Consiglieri'!B:B,LEFT(A517,LEN('Preferenze Consiglieri'!B517)),'Preferenze Consiglieri'!AG:AG)</f>
        <v>0</v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47" t="s">
        <v>646</v>
      </c>
      <c r="B518" s="2"/>
      <c r="C518" s="6">
        <f>SUMIF('Preferenze Consiglieri'!B:B,LEFT(A518,LEN('Preferenze Consiglieri'!B518)),'Preferenze Consiglieri'!AG:AG)</f>
        <v>3</v>
      </c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47" t="s">
        <v>647</v>
      </c>
      <c r="B519" s="2"/>
      <c r="C519" s="6">
        <f>SUMIF('Preferenze Consiglieri'!B:B,LEFT(A519,LEN('Preferenze Consiglieri'!B519)),'Preferenze Consiglieri'!AG:AG)</f>
        <v>0</v>
      </c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47" t="s">
        <v>648</v>
      </c>
      <c r="B520" s="2"/>
      <c r="C520" s="6">
        <f>SUMIF('Preferenze Consiglieri'!B:B,LEFT(A520,LEN('Preferenze Consiglieri'!B520)),'Preferenze Consiglieri'!AG:AG)</f>
        <v>0</v>
      </c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47" t="s">
        <v>649</v>
      </c>
      <c r="B521" s="2"/>
      <c r="C521" s="6">
        <f>SUMIF('Preferenze Consiglieri'!B:B,LEFT(A521,LEN('Preferenze Consiglieri'!B521)),'Preferenze Consiglieri'!AG:AG)</f>
        <v>0</v>
      </c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47" t="s">
        <v>650</v>
      </c>
      <c r="B522" s="2"/>
      <c r="C522" s="6">
        <f>SUMIF('Preferenze Consiglieri'!B:B,LEFT(A522,LEN('Preferenze Consiglieri'!B522)),'Preferenze Consiglieri'!AG:AG)</f>
        <v>0</v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47" t="s">
        <v>651</v>
      </c>
      <c r="B523" s="2"/>
      <c r="C523" s="6">
        <f>SUMIF('Preferenze Consiglieri'!B:B,LEFT(A523,LEN('Preferenze Consiglieri'!B523)),'Preferenze Consiglieri'!AG:AG)</f>
        <v>12</v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47" t="s">
        <v>652</v>
      </c>
      <c r="B524" s="2"/>
      <c r="C524" s="6">
        <f>SUMIF('Preferenze Consiglieri'!B:B,LEFT(A524,LEN('Preferenze Consiglieri'!B524)),'Preferenze Consiglieri'!AG:AG)</f>
        <v>3</v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47" t="s">
        <v>653</v>
      </c>
      <c r="B525" s="2"/>
      <c r="C525" s="6">
        <f>SUMIF('Preferenze Consiglieri'!B:B,LEFT(A525,LEN('Preferenze Consiglieri'!B525)),'Preferenze Consiglieri'!AG:AG)</f>
        <v>0</v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47" t="s">
        <v>654</v>
      </c>
      <c r="B526" s="2"/>
      <c r="C526" s="6">
        <f>SUMIF('Preferenze Consiglieri'!B:B,LEFT(A526,LEN('Preferenze Consiglieri'!B526)),'Preferenze Consiglieri'!AG:AG)</f>
        <v>0</v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47" t="s">
        <v>655</v>
      </c>
      <c r="B527" s="2"/>
      <c r="C527" s="6">
        <f>SUMIF('Preferenze Consiglieri'!B:B,LEFT(A527,LEN('Preferenze Consiglieri'!B527)),'Preferenze Consiglieri'!AG:AG)</f>
        <v>3</v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47" t="s">
        <v>656</v>
      </c>
      <c r="B528" s="2"/>
      <c r="C528" s="6">
        <f>SUMIF('Preferenze Consiglieri'!B:B,LEFT(A528,LEN('Preferenze Consiglieri'!B528)),'Preferenze Consiglieri'!AG:AG)</f>
        <v>1</v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47" t="s">
        <v>657</v>
      </c>
      <c r="B529" s="2"/>
      <c r="C529" s="6">
        <f>SUMIF('Preferenze Consiglieri'!B:B,LEFT(A529,LEN('Preferenze Consiglieri'!B529)),'Preferenze Consiglieri'!AG:AG)</f>
        <v>0</v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47" t="s">
        <v>658</v>
      </c>
      <c r="B530" s="2"/>
      <c r="C530" s="6">
        <f>SUMIF('Preferenze Consiglieri'!B:B,LEFT(A530,LEN('Preferenze Consiglieri'!B530)),'Preferenze Consiglieri'!AG:AG)</f>
        <v>2</v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47" t="s">
        <v>659</v>
      </c>
      <c r="B531" s="2"/>
      <c r="C531" s="6">
        <f>SUMIF('Preferenze Consiglieri'!B:B,LEFT(A531,LEN('Preferenze Consiglieri'!B531)),'Preferenze Consiglieri'!AG:AG)</f>
        <v>0</v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47" t="s">
        <v>660</v>
      </c>
      <c r="B532" s="2"/>
      <c r="C532" s="6">
        <f>SUMIF('Preferenze Consiglieri'!B:B,LEFT(A532,LEN('Preferenze Consiglieri'!B532)),'Preferenze Consiglieri'!AG:AG)</f>
        <v>0</v>
      </c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47" t="s">
        <v>661</v>
      </c>
      <c r="B533" s="2"/>
      <c r="C533" s="6">
        <f>SUMIF('Preferenze Consiglieri'!B:B,LEFT(A533,LEN('Preferenze Consiglieri'!B533)),'Preferenze Consiglieri'!AG:AG)</f>
        <v>0</v>
      </c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4803149606299213" right="0.74803149606299213" top="0.98425196850393704" bottom="0.98425196850393704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/>
  </sheetViews>
  <sheetFormatPr defaultColWidth="14.42578125" defaultRowHeight="15" customHeight="1"/>
  <cols>
    <col min="1" max="1" width="17.85546875" customWidth="1"/>
    <col min="2" max="2" width="18" customWidth="1"/>
    <col min="3" max="6" width="9.140625" customWidth="1"/>
    <col min="7" max="28" width="8.7109375" customWidth="1"/>
  </cols>
  <sheetData>
    <row r="1" spans="1:28" ht="18.75" customHeight="1">
      <c r="A1" s="53" t="s">
        <v>666</v>
      </c>
      <c r="B1" s="54"/>
      <c r="C1" s="54"/>
      <c r="D1" s="54"/>
      <c r="E1" s="54"/>
      <c r="F1" s="5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10" t="s">
        <v>667</v>
      </c>
      <c r="B3" s="49">
        <f>Sezioni!B32</f>
        <v>26586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10" t="s">
        <v>668</v>
      </c>
      <c r="B4" s="49">
        <f>Sezioni!C32</f>
        <v>11404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10" t="s">
        <v>669</v>
      </c>
      <c r="B5" s="50">
        <f>Sezioni!I32</f>
        <v>0.42894756638832471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10" t="s">
        <v>3</v>
      </c>
      <c r="B6" s="49">
        <f>Sezioni!D32</f>
        <v>11136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10" t="s">
        <v>670</v>
      </c>
      <c r="B7" s="49">
        <f>Sezioni!E32</f>
        <v>79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10" t="s">
        <v>671</v>
      </c>
      <c r="B8" s="49">
        <f>Sezioni!F32</f>
        <v>189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10" t="s">
        <v>672</v>
      </c>
      <c r="B9" s="49">
        <f>Sezioni!G32</f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1">
    <mergeCell ref="A1:F1"/>
  </mergeCells>
  <pageMargins left="0.74803149606299213" right="0.74803149606299213" top="0.98425196850393704" bottom="0.98425196850393704" header="0" footer="0"/>
  <pageSetup paperSize="9" scale="6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42" customWidth="1"/>
    <col min="2" max="2" width="22" customWidth="1"/>
    <col min="3" max="6" width="9.140625" customWidth="1"/>
    <col min="7" max="26" width="8.7109375" customWidth="1"/>
  </cols>
  <sheetData>
    <row r="1" spans="1:26" ht="15.75" customHeight="1">
      <c r="A1" s="51" t="s">
        <v>673</v>
      </c>
      <c r="B1" s="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 t="s">
        <v>674</v>
      </c>
      <c r="B2" s="52">
        <f ca="1">NOW()</f>
        <v>45986.115359490737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675</v>
      </c>
      <c r="B3" s="2">
        <f>Sezioni!B32</f>
        <v>26586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676</v>
      </c>
      <c r="B4" s="2">
        <f>Sezioni!C32</f>
        <v>11404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677</v>
      </c>
      <c r="B5" s="12">
        <f>Sezioni!I32</f>
        <v>0.42894756638832471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678</v>
      </c>
      <c r="B6" s="2">
        <f>Sezioni!D32</f>
        <v>11136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 t="s">
        <v>4</v>
      </c>
      <c r="B7" s="2">
        <f>Sezioni!E32</f>
        <v>79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5</v>
      </c>
      <c r="B8" s="2">
        <f>Sezioni!F32</f>
        <v>189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 t="s">
        <v>6</v>
      </c>
      <c r="B9" s="2">
        <f>Sezioni!G32</f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 t="s">
        <v>7</v>
      </c>
      <c r="B10" s="2">
        <f>Sezioni!H32</f>
        <v>11404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 t="s">
        <v>679</v>
      </c>
      <c r="B11" s="2">
        <f>SUM('Liste e Presidenti'!AH2:AH31)</f>
        <v>10835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 t="s">
        <v>680</v>
      </c>
      <c r="B12" s="2">
        <f>SUM('Liste e Presidenti'!AB2:AG31)</f>
        <v>296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 t="s">
        <v>681</v>
      </c>
      <c r="B13" s="2">
        <f>SUM('Liste e Presidenti'!AI2:AI31)</f>
        <v>11317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Sezioni</vt:lpstr>
      <vt:lpstr>Liste e Presidenti</vt:lpstr>
      <vt:lpstr>Preferenze Consiglieri</vt:lpstr>
      <vt:lpstr>Riepilogo Consiglieri</vt:lpstr>
      <vt:lpstr>Dashboard</vt:lpstr>
      <vt:lpstr>Report Prefettura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adimatteo</dc:creator>
  <cp:lastModifiedBy>adimatteo</cp:lastModifiedBy>
  <dcterms:created xsi:type="dcterms:W3CDTF">2025-11-25T01:46:07Z</dcterms:created>
  <dcterms:modified xsi:type="dcterms:W3CDTF">2025-11-25T01:46:07Z</dcterms:modified>
</cp:coreProperties>
</file>